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225" activeTab="0"/>
  </bookViews>
  <sheets>
    <sheet name="ODEČTY" sheetId="1" r:id="rId1"/>
    <sheet name="SPOTŘEBY" sheetId="2" r:id="rId2"/>
    <sheet name="ROČNÍ PŘEHLED" sheetId="3" r:id="rId3"/>
  </sheets>
  <definedNames>
    <definedName name="_xlnm.Print_Area" localSheetId="0">'ODEČTY'!$A$1:$AG$40</definedName>
  </definedNames>
  <calcPr fullCalcOnLoad="1"/>
</workbook>
</file>

<file path=xl/sharedStrings.xml><?xml version="1.0" encoding="utf-8"?>
<sst xmlns="http://schemas.openxmlformats.org/spreadsheetml/2006/main" count="274" uniqueCount="145">
  <si>
    <t>3X120A</t>
  </si>
  <si>
    <t>SPOTŘEBA</t>
  </si>
  <si>
    <t>STAV</t>
  </si>
  <si>
    <t>POD HRADIŠŤĚM</t>
  </si>
  <si>
    <t>3X16A</t>
  </si>
  <si>
    <t>ČSAD</t>
  </si>
  <si>
    <t>3X100A</t>
  </si>
  <si>
    <t>LOBEČ</t>
  </si>
  <si>
    <t>3X25A</t>
  </si>
  <si>
    <t>LOBEČ SÍDLIŠTĚ</t>
  </si>
  <si>
    <t>HOTEL SPORT</t>
  </si>
  <si>
    <t>3X40A</t>
  </si>
  <si>
    <t>TRAFO LADOVA UL.</t>
  </si>
  <si>
    <t>3X200A</t>
  </si>
  <si>
    <t>RIEGROVA</t>
  </si>
  <si>
    <t>3X32A</t>
  </si>
  <si>
    <t>MLYN U KOSTELA</t>
  </si>
  <si>
    <t>3X160A</t>
  </si>
  <si>
    <t>NOVA SAMO</t>
  </si>
  <si>
    <t>LIBUŠINA</t>
  </si>
  <si>
    <t>3X50A</t>
  </si>
  <si>
    <t>ZÁTIŠÍ</t>
  </si>
  <si>
    <t>TRAFO PODHÁJ</t>
  </si>
  <si>
    <t>PROTI VLTAVĚ</t>
  </si>
  <si>
    <t>3X145A</t>
  </si>
  <si>
    <t>HŮRKA 1</t>
  </si>
  <si>
    <t>HŮRKA 2</t>
  </si>
  <si>
    <t>3X63A</t>
  </si>
  <si>
    <t>ČECHOVA</t>
  </si>
  <si>
    <t>MINICE</t>
  </si>
  <si>
    <t>KERAMO</t>
  </si>
  <si>
    <t>U KŘÍŽKU</t>
  </si>
  <si>
    <t>HOSTIBEJK</t>
  </si>
  <si>
    <t>28.ŘÍJNA</t>
  </si>
  <si>
    <t>CHELČICKÉHO</t>
  </si>
  <si>
    <t>PALACKÉHO</t>
  </si>
  <si>
    <t>V OLŠÍCH 815U</t>
  </si>
  <si>
    <t>ZEMĚCHY</t>
  </si>
  <si>
    <t>MěÚ SEMAFOR (MÁJ)</t>
  </si>
  <si>
    <t>1X25A</t>
  </si>
  <si>
    <t>1X20A</t>
  </si>
  <si>
    <t>28a</t>
  </si>
  <si>
    <t>č.</t>
  </si>
  <si>
    <t>SPÍNACÍ BOD</t>
  </si>
  <si>
    <t>celkem</t>
  </si>
  <si>
    <t>POD HRADIŠTĚM</t>
  </si>
  <si>
    <t>TRAFO II</t>
  </si>
  <si>
    <t>MLÝN U KOSTELA</t>
  </si>
  <si>
    <t>NOVÁ SAMO</t>
  </si>
  <si>
    <t>CHELČICKÉHO  (H3)</t>
  </si>
  <si>
    <t>MEU SEMAFOR</t>
  </si>
  <si>
    <t>ZEMĚCHY ZASTÁVKA</t>
  </si>
  <si>
    <t>elektroměr</t>
  </si>
  <si>
    <t>VS CUKROVAR u penzionů</t>
  </si>
  <si>
    <t>CUKROVAR u lávky</t>
  </si>
  <si>
    <t>kW celkem</t>
  </si>
  <si>
    <t>ELEKTROMĚR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</si>
  <si>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</si>
  <si>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</si>
  <si>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</si>
  <si>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</si>
  <si>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</si>
  <si>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</si>
  <si>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</si>
  <si>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</si>
  <si>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</si>
  <si>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</si>
  <si>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</si>
  <si>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</si>
  <si>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JIŠTĚNÍ</t>
  </si>
  <si>
    <t>3x120A</t>
  </si>
  <si>
    <t>3x16A</t>
  </si>
  <si>
    <t>3x80A</t>
  </si>
  <si>
    <t>SEMAFOR - PŘECHOD HŮRKA</t>
  </si>
  <si>
    <t>ZASTÁVKA ČD ZEMĚCHY-PODRUŽNÝ</t>
  </si>
  <si>
    <t>TRAFO II +SEMAFOR u Formanky</t>
  </si>
  <si>
    <t>VO - SPOTŘEBA CELKEM</t>
  </si>
  <si>
    <t>Č</t>
  </si>
  <si>
    <t>PŘEHLED ZA ROK 2018</t>
  </si>
  <si>
    <t>CELKEM</t>
  </si>
  <si>
    <t>10X20A</t>
  </si>
  <si>
    <t>NA SKALÁCH</t>
  </si>
  <si>
    <t>SEMAFOR přechod HŮRKA</t>
  </si>
  <si>
    <t>VS CUKROVAR u lávky</t>
  </si>
  <si>
    <t>CUKROVAR u penzionů</t>
  </si>
  <si>
    <t>POD HRADIŠŤĚM u vjezdu</t>
  </si>
  <si>
    <t>ČSAD u Rebysu</t>
  </si>
  <si>
    <t>LOBEČ Dobrovského u Madry</t>
  </si>
  <si>
    <t>LOBEČ SÍDLIŠTĚ za MěP</t>
  </si>
  <si>
    <t>HOTEL SPORT Za hotelem</t>
  </si>
  <si>
    <t>RIEGROVA u DDM</t>
  </si>
  <si>
    <t>MLYN U KOSTELA u kašny</t>
  </si>
  <si>
    <t>NOVA SAMO Máchova</t>
  </si>
  <si>
    <t>LIBUŠINA u Kyllara</t>
  </si>
  <si>
    <t>ZÁTIŠÍ obchodní středisko</t>
  </si>
  <si>
    <t>TRAFO PODHÁJ Bořivojova u zahrad</t>
  </si>
  <si>
    <t>PROTI VLTAVĚ Makarenkova u věžáku</t>
  </si>
  <si>
    <t>HŮRKA 1 Podřipská u tělocvičny</t>
  </si>
  <si>
    <t>HŮRKA 2 Chelčického</t>
  </si>
  <si>
    <t>ČECHOVA Na Poláčku</t>
  </si>
  <si>
    <t>KERAMO u Heckla</t>
  </si>
  <si>
    <t>HOSTIBEJK na louce k hospodě</t>
  </si>
  <si>
    <t>28.ŘÍJNA za přejezdem Budečská</t>
  </si>
  <si>
    <t>CHELČICKÉHO u trafa u jízku</t>
  </si>
  <si>
    <t>PALACKÉHO u podchodu</t>
  </si>
  <si>
    <t>V OLŠÍCH 815U v parku</t>
  </si>
  <si>
    <t>ZEMĚCHY na návsi</t>
  </si>
  <si>
    <t>SEMAFOR - PŘECHOD HŮRKA Přemyslova</t>
  </si>
  <si>
    <t>NA SKALÁCH u příhradového stožáru</t>
  </si>
  <si>
    <t>EAN</t>
  </si>
  <si>
    <t>8591824006-02387542</t>
  </si>
  <si>
    <t>8591824006-02387641</t>
  </si>
  <si>
    <t>8591824006-02387672</t>
  </si>
  <si>
    <t>8591824006-02387573</t>
  </si>
  <si>
    <t>8591824006-02408919</t>
  </si>
  <si>
    <t>8591824006-02387580</t>
  </si>
  <si>
    <t>8591824006-02387696</t>
  </si>
  <si>
    <t>8591824006-02387597</t>
  </si>
  <si>
    <t>8591824006-02387535</t>
  </si>
  <si>
    <t>8591824006-02387603</t>
  </si>
  <si>
    <t>8591824006-02387566</t>
  </si>
  <si>
    <t>8591824006-02387559</t>
  </si>
  <si>
    <t>8591824006-02387474</t>
  </si>
  <si>
    <t>8591824006-02412596</t>
  </si>
  <si>
    <t>MěÚ SEMAFOR u ZŠ Jódlova</t>
  </si>
  <si>
    <t>8591824006-01209081</t>
  </si>
  <si>
    <t>8591824006-02387689</t>
  </si>
  <si>
    <t>MINICE Ke Studánce a Okružní</t>
  </si>
  <si>
    <t>8591824006-02387634</t>
  </si>
  <si>
    <t>8591824006-02387665</t>
  </si>
  <si>
    <t>8591824006-02387610</t>
  </si>
  <si>
    <t>8591824006-02387627</t>
  </si>
  <si>
    <t>8591824006-02387658</t>
  </si>
  <si>
    <t>TRAFO II + SEMAFOR u Formanky E.Beneše</t>
  </si>
  <si>
    <t>8591824006-02387528</t>
  </si>
  <si>
    <t>8591824006-02391693</t>
  </si>
  <si>
    <t>8591824006-02387481</t>
  </si>
  <si>
    <t>8591824006-02387504</t>
  </si>
  <si>
    <t>8591824006-02387511</t>
  </si>
  <si>
    <t>8591824006-02387702</t>
  </si>
  <si>
    <t>8591824006-02387467</t>
  </si>
  <si>
    <t>8591824006-01209074</t>
  </si>
  <si>
    <t>8591824006-02387498</t>
  </si>
  <si>
    <t>8591824006-10138068</t>
  </si>
  <si>
    <t>9011061020705264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</si>
</sst>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d/m/yy;@"/>
    <numFmt numFmtId="176" formatCode="dd/mm/yy;@"/>
    <numFmt numFmtId="177" formatCode="000000"/>
    <numFmt numFmtId="178" formatCode="00.00.00"/>
    <numFmt numFmtId="179" formatCode="d/m"/>
    <numFmt numFmtId="180" formatCode="000\ 00"/>
    <numFmt numFmtId="181" formatCode="mmmm\ yy"/>
    <numFmt numFmtId="182" formatCode="mmmmm\-yy"/>
    <numFmt numFmtId="183" formatCode="0.0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2"/>
      <color indexed="5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1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1" fillId="33" borderId="17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3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5" xfId="0" applyFont="1" applyBorder="1" applyAlignment="1">
      <alignment/>
    </xf>
    <xf numFmtId="0" fontId="8" fillId="33" borderId="36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8" fillId="0" borderId="3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39" xfId="0" applyFont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41" xfId="0" applyFont="1" applyFill="1" applyBorder="1" applyAlignment="1">
      <alignment/>
    </xf>
    <xf numFmtId="0" fontId="8" fillId="0" borderId="42" xfId="0" applyFont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15" xfId="0" applyFont="1" applyBorder="1" applyAlignment="1">
      <alignment/>
    </xf>
    <xf numFmtId="0" fontId="9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4" borderId="11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8" fillId="0" borderId="16" xfId="0" applyFont="1" applyBorder="1" applyAlignment="1">
      <alignment/>
    </xf>
    <xf numFmtId="1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1" fontId="10" fillId="0" borderId="23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45" xfId="0" applyFont="1" applyFill="1" applyBorder="1" applyAlignment="1">
      <alignment/>
    </xf>
    <xf numFmtId="0" fontId="12" fillId="0" borderId="46" xfId="0" applyFont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33" borderId="48" xfId="0" applyFont="1" applyFill="1" applyBorder="1" applyAlignment="1">
      <alignment/>
    </xf>
    <xf numFmtId="0" fontId="12" fillId="33" borderId="49" xfId="0" applyFont="1" applyFill="1" applyBorder="1" applyAlignment="1">
      <alignment/>
    </xf>
    <xf numFmtId="0" fontId="12" fillId="33" borderId="50" xfId="0" applyFont="1" applyFill="1" applyBorder="1" applyAlignment="1">
      <alignment/>
    </xf>
    <xf numFmtId="0" fontId="12" fillId="33" borderId="51" xfId="0" applyFont="1" applyFill="1" applyBorder="1" applyAlignment="1">
      <alignment/>
    </xf>
    <xf numFmtId="0" fontId="0" fillId="0" borderId="17" xfId="0" applyBorder="1" applyAlignment="1">
      <alignment horizontal="center"/>
    </xf>
    <xf numFmtId="3" fontId="7" fillId="0" borderId="20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1" fillId="0" borderId="22" xfId="0" applyFont="1" applyFill="1" applyBorder="1" applyAlignment="1">
      <alignment/>
    </xf>
    <xf numFmtId="1" fontId="0" fillId="0" borderId="52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" fontId="10" fillId="0" borderId="43" xfId="0" applyNumberFormat="1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1" fontId="10" fillId="0" borderId="44" xfId="0" applyNumberFormat="1" applyFont="1" applyBorder="1" applyAlignment="1">
      <alignment horizontal="right"/>
    </xf>
    <xf numFmtId="1" fontId="10" fillId="0" borderId="47" xfId="0" applyNumberFormat="1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48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49" xfId="0" applyFont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5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0" fillId="0" borderId="44" xfId="0" applyNumberFormat="1" applyFont="1" applyFill="1" applyBorder="1" applyAlignment="1" applyProtection="1">
      <alignment horizontal="right"/>
      <protection locked="0"/>
    </xf>
    <xf numFmtId="0" fontId="8" fillId="0" borderId="32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="130" zoomScaleNormal="130" zoomScaleSheetLayoutView="100" zoomScalePageLayoutView="0" workbookViewId="0" topLeftCell="A1">
      <selection activeCell="N11" sqref="N11"/>
    </sheetView>
  </sheetViews>
  <sheetFormatPr defaultColWidth="9.140625" defaultRowHeight="12.75"/>
  <cols>
    <col min="1" max="1" width="4.7109375" style="13" customWidth="1"/>
    <col min="2" max="2" width="45.7109375" style="12" customWidth="1"/>
    <col min="3" max="3" width="10.7109375" style="13" customWidth="1"/>
    <col min="4" max="4" width="23.8515625" style="13" customWidth="1"/>
    <col min="5" max="5" width="21.00390625" style="12" customWidth="1"/>
    <col min="6" max="6" width="2.421875" style="12" customWidth="1"/>
    <col min="7" max="31" width="12.7109375" style="12" customWidth="1"/>
    <col min="32" max="32" width="1.7109375" style="12" customWidth="1"/>
    <col min="33" max="33" width="18.57421875" style="12" customWidth="1"/>
    <col min="34" max="16384" width="9.140625" style="12" customWidth="1"/>
  </cols>
  <sheetData>
    <row r="1" spans="1:33" s="24" customFormat="1" ht="29.25" customHeight="1" thickBot="1">
      <c r="A1" s="26"/>
      <c r="B1" s="35">
        <v>2019</v>
      </c>
      <c r="C1" s="27"/>
      <c r="D1" s="27"/>
      <c r="E1" s="29"/>
      <c r="G1" s="25" t="s">
        <v>57</v>
      </c>
      <c r="H1" s="28"/>
      <c r="I1" s="25" t="s">
        <v>58</v>
      </c>
      <c r="J1" s="29"/>
      <c r="K1" s="26" t="s">
        <v>59</v>
      </c>
      <c r="L1" s="32"/>
      <c r="M1" s="26" t="s">
        <v>60</v>
      </c>
      <c r="N1" s="32"/>
      <c r="O1" s="26" t="s">
        <v>61</v>
      </c>
      <c r="P1" s="29"/>
      <c r="Q1" s="33" t="s">
        <v>62</v>
      </c>
      <c r="R1" s="29"/>
      <c r="S1" s="28" t="s">
        <v>63</v>
      </c>
      <c r="T1" s="28"/>
      <c r="U1" s="33" t="s">
        <v>64</v>
      </c>
      <c r="V1" s="29"/>
      <c r="W1" s="28" t="s">
        <v>65</v>
      </c>
      <c r="X1" s="28"/>
      <c r="Y1" s="33" t="s">
        <v>66</v>
      </c>
      <c r="Z1" s="29"/>
      <c r="AA1" s="28" t="s">
        <v>67</v>
      </c>
      <c r="AB1" s="28"/>
      <c r="AC1" s="33" t="s">
        <v>68</v>
      </c>
      <c r="AD1" s="29"/>
      <c r="AE1" s="29" t="s">
        <v>57</v>
      </c>
      <c r="AG1" s="47" t="s">
        <v>1</v>
      </c>
    </row>
    <row r="2" spans="1:33" s="1" customFormat="1" ht="17.25" customHeight="1" thickBot="1">
      <c r="A2" s="139" t="s">
        <v>77</v>
      </c>
      <c r="B2" s="153" t="s">
        <v>43</v>
      </c>
      <c r="C2" s="154" t="s">
        <v>69</v>
      </c>
      <c r="D2" s="154" t="s">
        <v>109</v>
      </c>
      <c r="E2" s="155" t="s">
        <v>56</v>
      </c>
      <c r="F2" s="2"/>
      <c r="G2" s="30" t="s">
        <v>2</v>
      </c>
      <c r="H2" s="34" t="s">
        <v>1</v>
      </c>
      <c r="I2" s="30" t="s">
        <v>2</v>
      </c>
      <c r="J2" s="34" t="s">
        <v>1</v>
      </c>
      <c r="K2" s="30" t="s">
        <v>2</v>
      </c>
      <c r="L2" s="34" t="s">
        <v>1</v>
      </c>
      <c r="M2" s="30" t="s">
        <v>2</v>
      </c>
      <c r="N2" s="34" t="s">
        <v>1</v>
      </c>
      <c r="O2" s="30" t="s">
        <v>2</v>
      </c>
      <c r="P2" s="34" t="s">
        <v>1</v>
      </c>
      <c r="Q2" s="30" t="s">
        <v>2</v>
      </c>
      <c r="R2" s="34" t="s">
        <v>1</v>
      </c>
      <c r="S2" s="30" t="s">
        <v>2</v>
      </c>
      <c r="T2" s="34" t="s">
        <v>1</v>
      </c>
      <c r="U2" s="30" t="s">
        <v>2</v>
      </c>
      <c r="V2" s="34" t="s">
        <v>1</v>
      </c>
      <c r="W2" s="30" t="s">
        <v>2</v>
      </c>
      <c r="X2" s="34" t="s">
        <v>1</v>
      </c>
      <c r="Y2" s="30" t="s">
        <v>2</v>
      </c>
      <c r="Z2" s="34" t="s">
        <v>1</v>
      </c>
      <c r="AA2" s="30" t="s">
        <v>2</v>
      </c>
      <c r="AB2" s="30" t="s">
        <v>1</v>
      </c>
      <c r="AC2" s="30" t="s">
        <v>2</v>
      </c>
      <c r="AD2" s="30" t="s">
        <v>1</v>
      </c>
      <c r="AE2" s="31" t="s">
        <v>2</v>
      </c>
      <c r="AG2" s="48" t="s">
        <v>79</v>
      </c>
    </row>
    <row r="3" spans="1:5" ht="6.75" customHeight="1" thickBot="1">
      <c r="A3" s="137"/>
      <c r="B3" s="87"/>
      <c r="C3" s="137"/>
      <c r="D3" s="137"/>
      <c r="E3" s="87"/>
    </row>
    <row r="4" spans="1:33" ht="24.75" customHeight="1" thickBot="1">
      <c r="A4" s="131">
        <v>1</v>
      </c>
      <c r="B4" s="142" t="s">
        <v>83</v>
      </c>
      <c r="C4" s="143" t="s">
        <v>70</v>
      </c>
      <c r="D4" s="131" t="s">
        <v>114</v>
      </c>
      <c r="E4" s="126">
        <v>1021250555</v>
      </c>
      <c r="F4" s="15"/>
      <c r="G4" s="49">
        <v>92482</v>
      </c>
      <c r="H4" s="50">
        <f aca="true" t="shared" si="0" ref="H4:H34">I4-G4</f>
        <v>2702</v>
      </c>
      <c r="I4" s="49">
        <v>95184</v>
      </c>
      <c r="J4" s="51">
        <f aca="true" t="shared" si="1" ref="J4:J34">K4-I4</f>
        <v>2272</v>
      </c>
      <c r="K4" s="52">
        <v>97456</v>
      </c>
      <c r="L4" s="50">
        <f aca="true" t="shared" si="2" ref="L4:L34">M4-K4</f>
        <v>2263</v>
      </c>
      <c r="M4" s="49">
        <v>99719</v>
      </c>
      <c r="N4" s="51">
        <f aca="true" t="shared" si="3" ref="N4:N34">O4-M4</f>
        <v>1827</v>
      </c>
      <c r="O4" s="52">
        <v>101546</v>
      </c>
      <c r="P4" s="50">
        <f aca="true" t="shared" si="4" ref="P4:P34">Q4-O4</f>
        <v>1501</v>
      </c>
      <c r="Q4" s="49">
        <v>103047</v>
      </c>
      <c r="R4" s="51">
        <f aca="true" t="shared" si="5" ref="R4:R34">S4-Q4</f>
        <v>1515</v>
      </c>
      <c r="S4" s="52">
        <v>104562</v>
      </c>
      <c r="T4" s="50">
        <f aca="true" t="shared" si="6" ref="T4:T34">U4-S4</f>
        <v>1551</v>
      </c>
      <c r="U4" s="49">
        <v>106113</v>
      </c>
      <c r="V4" s="51">
        <f aca="true" t="shared" si="7" ref="V4:V34">W4-U4</f>
        <v>1867</v>
      </c>
      <c r="W4" s="53">
        <v>107980</v>
      </c>
      <c r="X4" s="51">
        <f aca="true" t="shared" si="8" ref="X4:X34">Y4-W4</f>
        <v>1921</v>
      </c>
      <c r="Y4" s="52">
        <v>109901</v>
      </c>
      <c r="Z4" s="50">
        <f aca="true" t="shared" si="9" ref="Z4:Z34">AA4-Y4</f>
        <v>2456</v>
      </c>
      <c r="AA4" s="49">
        <v>112357</v>
      </c>
      <c r="AB4" s="51">
        <f aca="true" t="shared" si="10" ref="AB4:AB34">AC4-AA4</f>
        <v>2518</v>
      </c>
      <c r="AC4" s="52">
        <v>114875</v>
      </c>
      <c r="AD4" s="50">
        <f aca="true" t="shared" si="11" ref="AD4:AD34">AE4-AC4</f>
        <v>2962</v>
      </c>
      <c r="AE4" s="54">
        <v>117837</v>
      </c>
      <c r="AF4" s="55"/>
      <c r="AG4" s="56">
        <f aca="true" t="shared" si="12" ref="AG4:AG34">H4+J4+L4+N4+P4+R4+T4+V4+X4+Z4+AB4+AD4</f>
        <v>25355</v>
      </c>
    </row>
    <row r="5" spans="1:33" ht="24.75" customHeight="1" thickBot="1">
      <c r="A5" s="132">
        <v>2</v>
      </c>
      <c r="B5" s="144" t="s">
        <v>84</v>
      </c>
      <c r="C5" s="145" t="s">
        <v>70</v>
      </c>
      <c r="D5" s="132" t="s">
        <v>135</v>
      </c>
      <c r="E5" s="127">
        <v>4261500</v>
      </c>
      <c r="F5" s="14"/>
      <c r="G5" s="57">
        <v>418292</v>
      </c>
      <c r="H5" s="58">
        <f t="shared" si="0"/>
        <v>5980</v>
      </c>
      <c r="I5" s="57">
        <v>424272</v>
      </c>
      <c r="J5" s="59">
        <f t="shared" si="1"/>
        <v>5066</v>
      </c>
      <c r="K5" s="60">
        <v>429338</v>
      </c>
      <c r="L5" s="58">
        <f t="shared" si="2"/>
        <v>5059</v>
      </c>
      <c r="M5" s="57">
        <v>434397</v>
      </c>
      <c r="N5" s="59">
        <f t="shared" si="3"/>
        <v>3961</v>
      </c>
      <c r="O5" s="60">
        <v>438358</v>
      </c>
      <c r="P5" s="58">
        <f t="shared" si="4"/>
        <v>3284</v>
      </c>
      <c r="Q5" s="57">
        <v>441642</v>
      </c>
      <c r="R5" s="59">
        <f t="shared" si="5"/>
        <v>3393</v>
      </c>
      <c r="S5" s="60">
        <v>445035</v>
      </c>
      <c r="T5" s="58">
        <f t="shared" si="6"/>
        <v>3490</v>
      </c>
      <c r="U5" s="57">
        <v>448525</v>
      </c>
      <c r="V5" s="59">
        <f t="shared" si="7"/>
        <v>4216</v>
      </c>
      <c r="W5" s="61">
        <v>452741</v>
      </c>
      <c r="X5" s="59">
        <f t="shared" si="8"/>
        <v>4351</v>
      </c>
      <c r="Y5" s="60">
        <v>457092</v>
      </c>
      <c r="Z5" s="58">
        <f t="shared" si="9"/>
        <v>5722</v>
      </c>
      <c r="AA5" s="57">
        <v>462814</v>
      </c>
      <c r="AB5" s="59">
        <f t="shared" si="10"/>
        <v>6101</v>
      </c>
      <c r="AC5" s="60">
        <v>468915</v>
      </c>
      <c r="AD5" s="58">
        <f t="shared" si="11"/>
        <v>7207</v>
      </c>
      <c r="AE5" s="62">
        <v>476122</v>
      </c>
      <c r="AF5" s="55"/>
      <c r="AG5" s="56">
        <f t="shared" si="12"/>
        <v>57830</v>
      </c>
    </row>
    <row r="6" spans="1:33" ht="24.75" customHeight="1" thickBot="1">
      <c r="A6" s="132">
        <v>3</v>
      </c>
      <c r="B6" s="144" t="s">
        <v>85</v>
      </c>
      <c r="C6" s="146" t="s">
        <v>71</v>
      </c>
      <c r="D6" s="133" t="s">
        <v>123</v>
      </c>
      <c r="E6" s="128">
        <v>18971866</v>
      </c>
      <c r="F6" s="15"/>
      <c r="G6" s="57">
        <v>238155</v>
      </c>
      <c r="H6" s="58">
        <f t="shared" si="0"/>
        <v>1339</v>
      </c>
      <c r="I6" s="57">
        <v>239494</v>
      </c>
      <c r="J6" s="59">
        <f t="shared" si="1"/>
        <v>1112</v>
      </c>
      <c r="K6" s="60">
        <v>240606</v>
      </c>
      <c r="L6" s="58">
        <f t="shared" si="2"/>
        <v>1136</v>
      </c>
      <c r="M6" s="57">
        <v>241742</v>
      </c>
      <c r="N6" s="59">
        <f t="shared" si="3"/>
        <v>895</v>
      </c>
      <c r="O6" s="60">
        <v>242637</v>
      </c>
      <c r="P6" s="58">
        <f t="shared" si="4"/>
        <v>739</v>
      </c>
      <c r="Q6" s="57">
        <v>243376</v>
      </c>
      <c r="R6" s="59">
        <f t="shared" si="5"/>
        <v>740</v>
      </c>
      <c r="S6" s="60">
        <v>244116</v>
      </c>
      <c r="T6" s="58">
        <f t="shared" si="6"/>
        <v>-229633</v>
      </c>
      <c r="U6" s="57">
        <v>14483</v>
      </c>
      <c r="V6" s="59">
        <f t="shared" si="7"/>
        <v>231333</v>
      </c>
      <c r="W6" s="61">
        <v>245816</v>
      </c>
      <c r="X6" s="59">
        <f t="shared" si="8"/>
        <v>967</v>
      </c>
      <c r="Y6" s="60">
        <v>246783</v>
      </c>
      <c r="Z6" s="58">
        <f t="shared" si="9"/>
        <v>1217</v>
      </c>
      <c r="AA6" s="57">
        <v>248000</v>
      </c>
      <c r="AB6" s="59">
        <f t="shared" si="10"/>
        <v>1226</v>
      </c>
      <c r="AC6" s="60">
        <v>249226</v>
      </c>
      <c r="AD6" s="58">
        <f t="shared" si="11"/>
        <v>1459</v>
      </c>
      <c r="AE6" s="62">
        <v>250685</v>
      </c>
      <c r="AF6" s="55"/>
      <c r="AG6" s="56">
        <f t="shared" si="12"/>
        <v>12530</v>
      </c>
    </row>
    <row r="7" spans="1:33" ht="24.75" customHeight="1" thickBot="1">
      <c r="A7" s="133">
        <v>4</v>
      </c>
      <c r="B7" s="147" t="s">
        <v>86</v>
      </c>
      <c r="C7" s="146" t="s">
        <v>72</v>
      </c>
      <c r="D7" s="133" t="s">
        <v>122</v>
      </c>
      <c r="E7" s="128">
        <v>1020505626</v>
      </c>
      <c r="F7" s="15"/>
      <c r="G7" s="57">
        <v>435102</v>
      </c>
      <c r="H7" s="58">
        <f t="shared" si="0"/>
        <v>9911</v>
      </c>
      <c r="I7" s="57">
        <v>445013</v>
      </c>
      <c r="J7" s="59">
        <f t="shared" si="1"/>
        <v>8334</v>
      </c>
      <c r="K7" s="60">
        <v>453347</v>
      </c>
      <c r="L7" s="58">
        <f t="shared" si="2"/>
        <v>8325</v>
      </c>
      <c r="M7" s="57">
        <v>461672</v>
      </c>
      <c r="N7" s="59">
        <f t="shared" si="3"/>
        <v>6516</v>
      </c>
      <c r="O7" s="60">
        <v>468188</v>
      </c>
      <c r="P7" s="58">
        <f t="shared" si="4"/>
        <v>5424</v>
      </c>
      <c r="Q7" s="57">
        <v>473612</v>
      </c>
      <c r="R7" s="59">
        <f t="shared" si="5"/>
        <v>5352</v>
      </c>
      <c r="S7" s="60">
        <v>478964</v>
      </c>
      <c r="T7" s="58">
        <f t="shared" si="6"/>
        <v>5483</v>
      </c>
      <c r="U7" s="57">
        <v>484447</v>
      </c>
      <c r="V7" s="59">
        <f t="shared" si="7"/>
        <v>6780</v>
      </c>
      <c r="W7" s="61">
        <v>491227</v>
      </c>
      <c r="X7" s="59">
        <f t="shared" si="8"/>
        <v>7024</v>
      </c>
      <c r="Y7" s="60">
        <v>498251</v>
      </c>
      <c r="Z7" s="58">
        <f t="shared" si="9"/>
        <v>8803</v>
      </c>
      <c r="AA7" s="57">
        <v>507054</v>
      </c>
      <c r="AB7" s="59">
        <f t="shared" si="10"/>
        <v>9130</v>
      </c>
      <c r="AC7" s="60">
        <v>516184</v>
      </c>
      <c r="AD7" s="58">
        <f t="shared" si="11"/>
        <v>10908</v>
      </c>
      <c r="AE7" s="62">
        <v>527092</v>
      </c>
      <c r="AF7" s="55"/>
      <c r="AG7" s="56">
        <f t="shared" si="12"/>
        <v>91990</v>
      </c>
    </row>
    <row r="8" spans="1:33" ht="24.75" customHeight="1" thickBot="1">
      <c r="A8" s="133">
        <v>5</v>
      </c>
      <c r="B8" s="144" t="s">
        <v>87</v>
      </c>
      <c r="C8" s="145" t="s">
        <v>6</v>
      </c>
      <c r="D8" s="132" t="s">
        <v>136</v>
      </c>
      <c r="E8" s="128">
        <v>1021251172</v>
      </c>
      <c r="F8" s="15"/>
      <c r="G8" s="57">
        <v>40627</v>
      </c>
      <c r="H8" s="58">
        <f t="shared" si="0"/>
        <v>1157</v>
      </c>
      <c r="I8" s="57">
        <v>41784</v>
      </c>
      <c r="J8" s="59">
        <f t="shared" si="1"/>
        <v>968</v>
      </c>
      <c r="K8" s="60">
        <v>42752</v>
      </c>
      <c r="L8" s="58">
        <f t="shared" si="2"/>
        <v>1001</v>
      </c>
      <c r="M8" s="57">
        <v>43753</v>
      </c>
      <c r="N8" s="59">
        <f t="shared" si="3"/>
        <v>670</v>
      </c>
      <c r="O8" s="60">
        <v>44423</v>
      </c>
      <c r="P8" s="58">
        <f t="shared" si="4"/>
        <v>35</v>
      </c>
      <c r="Q8" s="57">
        <v>44458</v>
      </c>
      <c r="R8" s="59">
        <f t="shared" si="5"/>
        <v>846</v>
      </c>
      <c r="S8" s="60">
        <v>45304</v>
      </c>
      <c r="T8" s="58">
        <f t="shared" si="6"/>
        <v>463</v>
      </c>
      <c r="U8" s="57">
        <v>45767</v>
      </c>
      <c r="V8" s="59">
        <f t="shared" si="7"/>
        <v>600</v>
      </c>
      <c r="W8" s="61">
        <v>46367</v>
      </c>
      <c r="X8" s="59">
        <f t="shared" si="8"/>
        <v>682</v>
      </c>
      <c r="Y8" s="60">
        <v>47049</v>
      </c>
      <c r="Z8" s="58">
        <f t="shared" si="9"/>
        <v>912</v>
      </c>
      <c r="AA8" s="57">
        <v>47961</v>
      </c>
      <c r="AB8" s="59">
        <f t="shared" si="10"/>
        <v>955</v>
      </c>
      <c r="AC8" s="60">
        <v>48916</v>
      </c>
      <c r="AD8" s="58">
        <f t="shared" si="11"/>
        <v>1196</v>
      </c>
      <c r="AE8" s="62">
        <v>50112</v>
      </c>
      <c r="AF8" s="55"/>
      <c r="AG8" s="56">
        <f t="shared" si="12"/>
        <v>9485</v>
      </c>
    </row>
    <row r="9" spans="1:33" ht="24.75" customHeight="1" thickBot="1">
      <c r="A9" s="133">
        <v>6</v>
      </c>
      <c r="B9" s="144" t="s">
        <v>88</v>
      </c>
      <c r="C9" s="145" t="s">
        <v>0</v>
      </c>
      <c r="D9" s="132" t="s">
        <v>142</v>
      </c>
      <c r="E9" s="128">
        <v>44899647</v>
      </c>
      <c r="F9" s="15"/>
      <c r="G9" s="57">
        <v>333206</v>
      </c>
      <c r="H9" s="58">
        <f t="shared" si="0"/>
        <v>3244</v>
      </c>
      <c r="I9" s="57">
        <v>336450</v>
      </c>
      <c r="J9" s="59">
        <f t="shared" si="1"/>
        <v>2723</v>
      </c>
      <c r="K9" s="60">
        <v>339173</v>
      </c>
      <c r="L9" s="58">
        <f t="shared" si="2"/>
        <v>2699</v>
      </c>
      <c r="M9" s="57">
        <v>341872</v>
      </c>
      <c r="N9" s="59">
        <f t="shared" si="3"/>
        <v>2064</v>
      </c>
      <c r="O9" s="60">
        <v>343936</v>
      </c>
      <c r="P9" s="58">
        <f t="shared" si="4"/>
        <v>1725</v>
      </c>
      <c r="Q9" s="57">
        <v>345661</v>
      </c>
      <c r="R9" s="59">
        <f t="shared" si="5"/>
        <v>1678</v>
      </c>
      <c r="S9" s="157">
        <v>347339</v>
      </c>
      <c r="T9" s="58">
        <f t="shared" si="6"/>
        <v>1680</v>
      </c>
      <c r="U9" s="57">
        <v>349019</v>
      </c>
      <c r="V9" s="59">
        <f t="shared" si="7"/>
        <v>1977</v>
      </c>
      <c r="W9" s="61">
        <v>350996</v>
      </c>
      <c r="X9" s="59">
        <f t="shared" si="8"/>
        <v>1943</v>
      </c>
      <c r="Y9" s="60">
        <v>352939</v>
      </c>
      <c r="Z9" s="58">
        <f t="shared" si="9"/>
        <v>2484</v>
      </c>
      <c r="AA9" s="57">
        <v>355423</v>
      </c>
      <c r="AB9" s="59">
        <f t="shared" si="10"/>
        <v>2566</v>
      </c>
      <c r="AC9" s="60">
        <v>357989</v>
      </c>
      <c r="AD9" s="58">
        <f t="shared" si="11"/>
        <v>3002</v>
      </c>
      <c r="AE9" s="62">
        <v>360991</v>
      </c>
      <c r="AF9" s="55"/>
      <c r="AG9" s="56">
        <f t="shared" si="12"/>
        <v>27785</v>
      </c>
    </row>
    <row r="10" spans="1:33" ht="24.75" customHeight="1" thickBot="1">
      <c r="A10" s="133">
        <v>7</v>
      </c>
      <c r="B10" s="144" t="s">
        <v>89</v>
      </c>
      <c r="C10" s="145" t="s">
        <v>11</v>
      </c>
      <c r="D10" s="132" t="s">
        <v>137</v>
      </c>
      <c r="E10" s="128">
        <v>1020505625</v>
      </c>
      <c r="F10" s="15"/>
      <c r="G10" s="57">
        <v>82916</v>
      </c>
      <c r="H10" s="58">
        <f t="shared" si="0"/>
        <v>2191</v>
      </c>
      <c r="I10" s="57">
        <v>85107</v>
      </c>
      <c r="J10" s="59">
        <f t="shared" si="1"/>
        <v>1823</v>
      </c>
      <c r="K10" s="60">
        <v>86930</v>
      </c>
      <c r="L10" s="58">
        <f t="shared" si="2"/>
        <v>1869</v>
      </c>
      <c r="M10" s="57">
        <v>88799</v>
      </c>
      <c r="N10" s="59">
        <f t="shared" si="3"/>
        <v>1526</v>
      </c>
      <c r="O10" s="60">
        <v>90325</v>
      </c>
      <c r="P10" s="58">
        <f t="shared" si="4"/>
        <v>1266</v>
      </c>
      <c r="Q10" s="57">
        <v>91591</v>
      </c>
      <c r="R10" s="59">
        <f t="shared" si="5"/>
        <v>1254</v>
      </c>
      <c r="S10" s="60">
        <v>92845</v>
      </c>
      <c r="T10" s="58">
        <f t="shared" si="6"/>
        <v>1366</v>
      </c>
      <c r="U10" s="57">
        <v>94211</v>
      </c>
      <c r="V10" s="59">
        <f t="shared" si="7"/>
        <v>1526</v>
      </c>
      <c r="W10" s="57">
        <v>95737</v>
      </c>
      <c r="X10" s="63">
        <f t="shared" si="8"/>
        <v>1659</v>
      </c>
      <c r="Y10" s="60">
        <v>97396</v>
      </c>
      <c r="Z10" s="58">
        <f t="shared" si="9"/>
        <v>2132</v>
      </c>
      <c r="AA10" s="57">
        <v>99528</v>
      </c>
      <c r="AB10" s="59">
        <f t="shared" si="10"/>
        <v>2168</v>
      </c>
      <c r="AC10" s="60">
        <v>101696</v>
      </c>
      <c r="AD10" s="58">
        <f t="shared" si="11"/>
        <v>2567</v>
      </c>
      <c r="AE10" s="62">
        <v>104263</v>
      </c>
      <c r="AF10" s="55"/>
      <c r="AG10" s="56">
        <f t="shared" si="12"/>
        <v>21347</v>
      </c>
    </row>
    <row r="11" spans="1:33" ht="24.75" customHeight="1" thickBot="1">
      <c r="A11" s="133">
        <v>8</v>
      </c>
      <c r="B11" s="144" t="s">
        <v>12</v>
      </c>
      <c r="C11" s="145" t="s">
        <v>13</v>
      </c>
      <c r="D11" s="132" t="s">
        <v>138</v>
      </c>
      <c r="E11" s="128">
        <v>37111095</v>
      </c>
      <c r="F11" s="15"/>
      <c r="G11" s="57">
        <v>2338313</v>
      </c>
      <c r="H11" s="58">
        <f t="shared" si="0"/>
        <v>15382</v>
      </c>
      <c r="I11" s="57">
        <v>2353695</v>
      </c>
      <c r="J11" s="59">
        <f t="shared" si="1"/>
        <v>12947</v>
      </c>
      <c r="K11" s="60">
        <v>2366642</v>
      </c>
      <c r="L11" s="58">
        <f t="shared" si="2"/>
        <v>12883</v>
      </c>
      <c r="M11" s="57">
        <v>2379525</v>
      </c>
      <c r="N11" s="59">
        <v>10473</v>
      </c>
      <c r="O11" s="60">
        <v>1863</v>
      </c>
      <c r="P11" s="58">
        <f t="shared" si="4"/>
        <v>8063</v>
      </c>
      <c r="Q11" s="57">
        <v>9926</v>
      </c>
      <c r="R11" s="59">
        <f t="shared" si="5"/>
        <v>7897</v>
      </c>
      <c r="S11" s="60">
        <v>17823</v>
      </c>
      <c r="T11" s="58">
        <f t="shared" si="6"/>
        <v>8136</v>
      </c>
      <c r="U11" s="57">
        <v>25959</v>
      </c>
      <c r="V11" s="59">
        <f t="shared" si="7"/>
        <v>10239</v>
      </c>
      <c r="W11" s="57">
        <v>36198</v>
      </c>
      <c r="X11" s="59">
        <f t="shared" si="8"/>
        <v>10754</v>
      </c>
      <c r="Y11" s="60">
        <v>46952</v>
      </c>
      <c r="Z11" s="58">
        <f t="shared" si="9"/>
        <v>13792</v>
      </c>
      <c r="AA11" s="57">
        <v>60744</v>
      </c>
      <c r="AB11" s="59">
        <f t="shared" si="10"/>
        <v>13986</v>
      </c>
      <c r="AC11" s="60">
        <v>74730</v>
      </c>
      <c r="AD11" s="58">
        <f t="shared" si="11"/>
        <v>16599</v>
      </c>
      <c r="AE11" s="62">
        <v>91329</v>
      </c>
      <c r="AF11" s="55"/>
      <c r="AG11" s="56">
        <f t="shared" si="12"/>
        <v>141151</v>
      </c>
    </row>
    <row r="12" spans="1:33" ht="24.75" customHeight="1" thickBot="1">
      <c r="A12" s="133">
        <v>9</v>
      </c>
      <c r="B12" s="144" t="s">
        <v>133</v>
      </c>
      <c r="C12" s="145" t="s">
        <v>6</v>
      </c>
      <c r="D12" s="132" t="s">
        <v>134</v>
      </c>
      <c r="E12" s="128">
        <v>1020506801</v>
      </c>
      <c r="F12" s="15"/>
      <c r="G12" s="57">
        <v>345890</v>
      </c>
      <c r="H12" s="58">
        <f t="shared" si="0"/>
        <v>8054</v>
      </c>
      <c r="I12" s="57">
        <v>353944</v>
      </c>
      <c r="J12" s="59">
        <f t="shared" si="1"/>
        <v>6345</v>
      </c>
      <c r="K12" s="60">
        <v>360289</v>
      </c>
      <c r="L12" s="58">
        <f t="shared" si="2"/>
        <v>6730</v>
      </c>
      <c r="M12" s="57">
        <v>367019</v>
      </c>
      <c r="N12" s="59">
        <f t="shared" si="3"/>
        <v>5474</v>
      </c>
      <c r="O12" s="60">
        <v>372493</v>
      </c>
      <c r="P12" s="58">
        <f t="shared" si="4"/>
        <v>4838</v>
      </c>
      <c r="Q12" s="57">
        <v>377331</v>
      </c>
      <c r="R12" s="59">
        <f t="shared" si="5"/>
        <v>4883</v>
      </c>
      <c r="S12" s="60">
        <v>382214</v>
      </c>
      <c r="T12" s="58">
        <f t="shared" si="6"/>
        <v>4960</v>
      </c>
      <c r="U12" s="57">
        <v>387174</v>
      </c>
      <c r="V12" s="59">
        <f t="shared" si="7"/>
        <v>5848</v>
      </c>
      <c r="W12" s="57">
        <v>393022</v>
      </c>
      <c r="X12" s="59">
        <f t="shared" si="8"/>
        <v>5917</v>
      </c>
      <c r="Y12" s="60">
        <v>398939</v>
      </c>
      <c r="Z12" s="58">
        <f t="shared" si="9"/>
        <v>7607</v>
      </c>
      <c r="AA12" s="57">
        <v>406546</v>
      </c>
      <c r="AB12" s="59">
        <f t="shared" si="10"/>
        <v>7684</v>
      </c>
      <c r="AC12" s="60">
        <v>414230</v>
      </c>
      <c r="AD12" s="58">
        <f t="shared" si="11"/>
        <v>9472</v>
      </c>
      <c r="AE12" s="62">
        <v>423702</v>
      </c>
      <c r="AF12" s="55"/>
      <c r="AG12" s="56">
        <f t="shared" si="12"/>
        <v>77812</v>
      </c>
    </row>
    <row r="13" spans="1:33" ht="24.75" customHeight="1" thickBot="1">
      <c r="A13" s="133">
        <v>10</v>
      </c>
      <c r="B13" s="144" t="s">
        <v>90</v>
      </c>
      <c r="C13" s="145" t="s">
        <v>15</v>
      </c>
      <c r="D13" s="132" t="s">
        <v>118</v>
      </c>
      <c r="E13" s="128">
        <v>1073821127</v>
      </c>
      <c r="F13" s="15"/>
      <c r="G13" s="57">
        <v>121411</v>
      </c>
      <c r="H13" s="58">
        <f t="shared" si="0"/>
        <v>2533</v>
      </c>
      <c r="I13" s="57">
        <v>123944</v>
      </c>
      <c r="J13" s="59">
        <f t="shared" si="1"/>
        <v>2122</v>
      </c>
      <c r="K13" s="60">
        <v>126066</v>
      </c>
      <c r="L13" s="58">
        <f t="shared" si="2"/>
        <v>2119</v>
      </c>
      <c r="M13" s="57">
        <v>128185</v>
      </c>
      <c r="N13" s="59">
        <f t="shared" si="3"/>
        <v>1671</v>
      </c>
      <c r="O13" s="60">
        <v>129856</v>
      </c>
      <c r="P13" s="58">
        <f t="shared" si="4"/>
        <v>1381</v>
      </c>
      <c r="Q13" s="57">
        <v>131237</v>
      </c>
      <c r="R13" s="59">
        <f t="shared" si="5"/>
        <v>1368</v>
      </c>
      <c r="S13" s="60">
        <v>132605</v>
      </c>
      <c r="T13" s="58">
        <f t="shared" si="6"/>
        <v>1300</v>
      </c>
      <c r="U13" s="57">
        <v>133905</v>
      </c>
      <c r="V13" s="59">
        <f t="shared" si="7"/>
        <v>1748</v>
      </c>
      <c r="W13" s="57">
        <v>135653</v>
      </c>
      <c r="X13" s="59">
        <f t="shared" si="8"/>
        <v>1787</v>
      </c>
      <c r="Y13" s="60">
        <v>137440</v>
      </c>
      <c r="Z13" s="58">
        <f t="shared" si="9"/>
        <v>2275</v>
      </c>
      <c r="AA13" s="57">
        <v>139715</v>
      </c>
      <c r="AB13" s="59">
        <f t="shared" si="10"/>
        <v>2251</v>
      </c>
      <c r="AC13" s="60">
        <v>141966</v>
      </c>
      <c r="AD13" s="58">
        <f t="shared" si="11"/>
        <v>2723</v>
      </c>
      <c r="AE13" s="62">
        <v>144689</v>
      </c>
      <c r="AF13" s="55"/>
      <c r="AG13" s="56">
        <f t="shared" si="12"/>
        <v>23278</v>
      </c>
    </row>
    <row r="14" spans="1:33" ht="24.75" customHeight="1" thickBot="1">
      <c r="A14" s="133">
        <v>11</v>
      </c>
      <c r="B14" s="144" t="s">
        <v>91</v>
      </c>
      <c r="C14" s="145" t="s">
        <v>17</v>
      </c>
      <c r="D14" s="134" t="s">
        <v>110</v>
      </c>
      <c r="E14" s="128">
        <v>1020506787</v>
      </c>
      <c r="F14" s="15"/>
      <c r="G14" s="57">
        <v>272110</v>
      </c>
      <c r="H14" s="58">
        <f t="shared" si="0"/>
        <v>7174</v>
      </c>
      <c r="I14" s="57">
        <v>279284</v>
      </c>
      <c r="J14" s="59">
        <f t="shared" si="1"/>
        <v>6842</v>
      </c>
      <c r="K14" s="60">
        <v>286126</v>
      </c>
      <c r="L14" s="58">
        <f t="shared" si="2"/>
        <v>4911</v>
      </c>
      <c r="M14" s="57">
        <v>291037</v>
      </c>
      <c r="N14" s="59">
        <f t="shared" si="3"/>
        <v>4592</v>
      </c>
      <c r="O14" s="60">
        <v>295629</v>
      </c>
      <c r="P14" s="58">
        <f t="shared" si="4"/>
        <v>4751</v>
      </c>
      <c r="Q14" s="57">
        <v>300380</v>
      </c>
      <c r="R14" s="59">
        <f t="shared" si="5"/>
        <v>4283</v>
      </c>
      <c r="S14" s="60">
        <v>304663</v>
      </c>
      <c r="T14" s="58">
        <f t="shared" si="6"/>
        <v>3709</v>
      </c>
      <c r="U14" s="57">
        <v>308372</v>
      </c>
      <c r="V14" s="59">
        <f t="shared" si="7"/>
        <v>4239</v>
      </c>
      <c r="W14" s="57">
        <v>312611</v>
      </c>
      <c r="X14" s="59">
        <f t="shared" si="8"/>
        <v>3904</v>
      </c>
      <c r="Y14" s="60">
        <v>316515</v>
      </c>
      <c r="Z14" s="58">
        <f t="shared" si="9"/>
        <v>4677</v>
      </c>
      <c r="AA14" s="57">
        <v>321192</v>
      </c>
      <c r="AB14" s="59">
        <f t="shared" si="10"/>
        <v>5555</v>
      </c>
      <c r="AC14" s="60">
        <v>326747</v>
      </c>
      <c r="AD14" s="58">
        <f t="shared" si="11"/>
        <v>8069</v>
      </c>
      <c r="AE14" s="62">
        <v>334816</v>
      </c>
      <c r="AF14" s="55"/>
      <c r="AG14" s="56">
        <f t="shared" si="12"/>
        <v>62706</v>
      </c>
    </row>
    <row r="15" spans="1:33" ht="24.75" customHeight="1" thickBot="1">
      <c r="A15" s="133">
        <v>12</v>
      </c>
      <c r="B15" s="144" t="s">
        <v>92</v>
      </c>
      <c r="C15" s="145" t="s">
        <v>6</v>
      </c>
      <c r="D15" s="132" t="s">
        <v>121</v>
      </c>
      <c r="E15" s="128">
        <v>1020203285</v>
      </c>
      <c r="F15" s="15"/>
      <c r="G15" s="57">
        <v>476456</v>
      </c>
      <c r="H15" s="58">
        <f t="shared" si="0"/>
        <v>9114</v>
      </c>
      <c r="I15" s="57">
        <v>485570</v>
      </c>
      <c r="J15" s="59">
        <f t="shared" si="1"/>
        <v>7624</v>
      </c>
      <c r="K15" s="60">
        <v>493194</v>
      </c>
      <c r="L15" s="58">
        <f t="shared" si="2"/>
        <v>7492</v>
      </c>
      <c r="M15" s="57">
        <v>500686</v>
      </c>
      <c r="N15" s="59">
        <f t="shared" si="3"/>
        <v>5894</v>
      </c>
      <c r="O15" s="60">
        <v>506580</v>
      </c>
      <c r="P15" s="58">
        <f t="shared" si="4"/>
        <v>4735</v>
      </c>
      <c r="Q15" s="57">
        <v>511315</v>
      </c>
      <c r="R15" s="59">
        <f t="shared" si="5"/>
        <v>4821</v>
      </c>
      <c r="S15" s="60">
        <v>516136</v>
      </c>
      <c r="T15" s="58">
        <f t="shared" si="6"/>
        <v>5053</v>
      </c>
      <c r="U15" s="57">
        <v>521189</v>
      </c>
      <c r="V15" s="59">
        <f t="shared" si="7"/>
        <v>6225</v>
      </c>
      <c r="W15" s="57">
        <v>527414</v>
      </c>
      <c r="X15" s="59">
        <f t="shared" si="8"/>
        <v>6504</v>
      </c>
      <c r="Y15" s="60">
        <v>533918</v>
      </c>
      <c r="Z15" s="58">
        <f t="shared" si="9"/>
        <v>8285</v>
      </c>
      <c r="AA15" s="57">
        <v>542203</v>
      </c>
      <c r="AB15" s="59">
        <f t="shared" si="10"/>
        <v>8400</v>
      </c>
      <c r="AC15" s="60">
        <v>550603</v>
      </c>
      <c r="AD15" s="58">
        <f t="shared" si="11"/>
        <v>10025</v>
      </c>
      <c r="AE15" s="62">
        <v>560628</v>
      </c>
      <c r="AF15" s="55"/>
      <c r="AG15" s="56">
        <f t="shared" si="12"/>
        <v>84172</v>
      </c>
    </row>
    <row r="16" spans="1:33" ht="24.75" customHeight="1" thickBot="1">
      <c r="A16" s="133">
        <v>13</v>
      </c>
      <c r="B16" s="144" t="s">
        <v>93</v>
      </c>
      <c r="C16" s="145" t="s">
        <v>20</v>
      </c>
      <c r="D16" s="132" t="s">
        <v>120</v>
      </c>
      <c r="E16" s="128">
        <v>1020505801</v>
      </c>
      <c r="F16" s="15"/>
      <c r="G16" s="57">
        <v>280399</v>
      </c>
      <c r="H16" s="58">
        <f t="shared" si="0"/>
        <v>5745</v>
      </c>
      <c r="I16" s="57">
        <v>286144</v>
      </c>
      <c r="J16" s="59">
        <f t="shared" si="1"/>
        <v>4822</v>
      </c>
      <c r="K16" s="60">
        <v>290966</v>
      </c>
      <c r="L16" s="58">
        <f t="shared" si="2"/>
        <v>4864</v>
      </c>
      <c r="M16" s="57">
        <v>295830</v>
      </c>
      <c r="N16" s="59">
        <f t="shared" si="3"/>
        <v>3797</v>
      </c>
      <c r="O16" s="60">
        <v>299627</v>
      </c>
      <c r="P16" s="58">
        <f t="shared" si="4"/>
        <v>3166</v>
      </c>
      <c r="Q16" s="57">
        <v>302793</v>
      </c>
      <c r="R16" s="59">
        <f t="shared" si="5"/>
        <v>3636</v>
      </c>
      <c r="S16" s="60">
        <v>306429</v>
      </c>
      <c r="T16" s="58">
        <f t="shared" si="6"/>
        <v>4279</v>
      </c>
      <c r="U16" s="57">
        <v>310708</v>
      </c>
      <c r="V16" s="59">
        <f t="shared" si="7"/>
        <v>5407</v>
      </c>
      <c r="W16" s="57">
        <v>316115</v>
      </c>
      <c r="X16" s="59">
        <f t="shared" si="8"/>
        <v>3515</v>
      </c>
      <c r="Y16" s="60">
        <v>319630</v>
      </c>
      <c r="Z16" s="58">
        <f t="shared" si="9"/>
        <v>4168</v>
      </c>
      <c r="AA16" s="57">
        <v>323798</v>
      </c>
      <c r="AB16" s="59">
        <f t="shared" si="10"/>
        <v>4265</v>
      </c>
      <c r="AC16" s="60">
        <v>328063</v>
      </c>
      <c r="AD16" s="58">
        <f t="shared" si="11"/>
        <v>5400</v>
      </c>
      <c r="AE16" s="62">
        <v>333463</v>
      </c>
      <c r="AF16" s="55"/>
      <c r="AG16" s="56">
        <f t="shared" si="12"/>
        <v>53064</v>
      </c>
    </row>
    <row r="17" spans="1:33" ht="24.75" customHeight="1" thickBot="1">
      <c r="A17" s="133">
        <v>14</v>
      </c>
      <c r="B17" s="144" t="s">
        <v>94</v>
      </c>
      <c r="C17" s="145" t="s">
        <v>0</v>
      </c>
      <c r="D17" s="132" t="s">
        <v>113</v>
      </c>
      <c r="E17" s="128">
        <v>4261672</v>
      </c>
      <c r="F17" s="15"/>
      <c r="G17" s="57">
        <v>593740</v>
      </c>
      <c r="H17" s="58">
        <f t="shared" si="0"/>
        <v>5096</v>
      </c>
      <c r="I17" s="57">
        <v>598836</v>
      </c>
      <c r="J17" s="59">
        <f t="shared" si="1"/>
        <v>4109</v>
      </c>
      <c r="K17" s="60">
        <v>602945</v>
      </c>
      <c r="L17" s="58">
        <f t="shared" si="2"/>
        <v>4077</v>
      </c>
      <c r="M17" s="57">
        <v>607022</v>
      </c>
      <c r="N17" s="59">
        <f t="shared" si="3"/>
        <v>3135</v>
      </c>
      <c r="O17" s="60">
        <v>610157</v>
      </c>
      <c r="P17" s="58">
        <f t="shared" si="4"/>
        <v>2591</v>
      </c>
      <c r="Q17" s="57">
        <v>612748</v>
      </c>
      <c r="R17" s="59">
        <f t="shared" si="5"/>
        <v>2542</v>
      </c>
      <c r="S17" s="60">
        <v>615290</v>
      </c>
      <c r="T17" s="58">
        <f t="shared" si="6"/>
        <v>2650</v>
      </c>
      <c r="U17" s="64">
        <v>617940</v>
      </c>
      <c r="V17" s="59">
        <f t="shared" si="7"/>
        <v>3183</v>
      </c>
      <c r="W17" s="57">
        <v>621123</v>
      </c>
      <c r="X17" s="59">
        <f t="shared" si="8"/>
        <v>3315</v>
      </c>
      <c r="Y17" s="60">
        <v>624438</v>
      </c>
      <c r="Z17" s="58">
        <f t="shared" si="9"/>
        <v>4516</v>
      </c>
      <c r="AA17" s="57">
        <v>628954</v>
      </c>
      <c r="AB17" s="59">
        <f t="shared" si="10"/>
        <v>4047</v>
      </c>
      <c r="AC17" s="60">
        <v>633001</v>
      </c>
      <c r="AD17" s="58">
        <f t="shared" si="11"/>
        <v>5180</v>
      </c>
      <c r="AE17" s="62">
        <v>638181</v>
      </c>
      <c r="AF17" s="55"/>
      <c r="AG17" s="56">
        <f t="shared" si="12"/>
        <v>44441</v>
      </c>
    </row>
    <row r="18" spans="1:33" ht="24.75" customHeight="1" thickBot="1">
      <c r="A18" s="133">
        <v>15</v>
      </c>
      <c r="B18" s="144" t="s">
        <v>95</v>
      </c>
      <c r="C18" s="145" t="s">
        <v>8</v>
      </c>
      <c r="D18" s="132" t="s">
        <v>115</v>
      </c>
      <c r="E18" s="128">
        <v>505715</v>
      </c>
      <c r="F18" s="15"/>
      <c r="G18" s="57">
        <v>95958</v>
      </c>
      <c r="H18" s="58">
        <f t="shared" si="0"/>
        <v>2209</v>
      </c>
      <c r="I18" s="57">
        <v>98167</v>
      </c>
      <c r="J18" s="59">
        <f t="shared" si="1"/>
        <v>1745</v>
      </c>
      <c r="K18" s="60">
        <v>99912</v>
      </c>
      <c r="L18" s="58">
        <f t="shared" si="2"/>
        <v>1811</v>
      </c>
      <c r="M18" s="57">
        <v>101723</v>
      </c>
      <c r="N18" s="59">
        <f t="shared" si="3"/>
        <v>1441</v>
      </c>
      <c r="O18" s="60">
        <v>103164</v>
      </c>
      <c r="P18" s="58">
        <f t="shared" si="4"/>
        <v>1190</v>
      </c>
      <c r="Q18" s="57">
        <v>104354</v>
      </c>
      <c r="R18" s="59">
        <f t="shared" si="5"/>
        <v>1193</v>
      </c>
      <c r="S18" s="60">
        <v>105547</v>
      </c>
      <c r="T18" s="58">
        <f t="shared" si="6"/>
        <v>1192</v>
      </c>
      <c r="U18" s="57">
        <v>106739</v>
      </c>
      <c r="V18" s="59">
        <f t="shared" si="7"/>
        <v>1532</v>
      </c>
      <c r="W18" s="64">
        <v>108271</v>
      </c>
      <c r="X18" s="59">
        <f t="shared" si="8"/>
        <v>1533</v>
      </c>
      <c r="Y18" s="60">
        <v>109804</v>
      </c>
      <c r="Z18" s="58">
        <f t="shared" si="9"/>
        <v>1945</v>
      </c>
      <c r="AA18" s="57">
        <v>111749</v>
      </c>
      <c r="AB18" s="59">
        <f t="shared" si="10"/>
        <v>1960</v>
      </c>
      <c r="AC18" s="60">
        <v>113709</v>
      </c>
      <c r="AD18" s="58">
        <f t="shared" si="11"/>
        <v>2420</v>
      </c>
      <c r="AE18" s="62">
        <v>116129</v>
      </c>
      <c r="AF18" s="55"/>
      <c r="AG18" s="56">
        <f t="shared" si="12"/>
        <v>20171</v>
      </c>
    </row>
    <row r="19" spans="1:33" ht="24.75" customHeight="1" thickBot="1">
      <c r="A19" s="133">
        <v>16</v>
      </c>
      <c r="B19" s="144" t="s">
        <v>96</v>
      </c>
      <c r="C19" s="145" t="s">
        <v>24</v>
      </c>
      <c r="D19" s="132" t="s">
        <v>117</v>
      </c>
      <c r="E19" s="128">
        <v>1074111587</v>
      </c>
      <c r="F19" s="15"/>
      <c r="G19" s="57">
        <v>368744</v>
      </c>
      <c r="H19" s="58">
        <f t="shared" si="0"/>
        <v>5236</v>
      </c>
      <c r="I19" s="57">
        <v>373980</v>
      </c>
      <c r="J19" s="59">
        <f t="shared" si="1"/>
        <v>4384</v>
      </c>
      <c r="K19" s="60">
        <v>378364</v>
      </c>
      <c r="L19" s="58">
        <f t="shared" si="2"/>
        <v>4351</v>
      </c>
      <c r="M19" s="57">
        <v>382715</v>
      </c>
      <c r="N19" s="59">
        <f t="shared" si="3"/>
        <v>3491</v>
      </c>
      <c r="O19" s="60">
        <v>386206</v>
      </c>
      <c r="P19" s="58">
        <f t="shared" si="4"/>
        <v>2833</v>
      </c>
      <c r="Q19" s="57">
        <v>389039</v>
      </c>
      <c r="R19" s="59">
        <f t="shared" si="5"/>
        <v>2658</v>
      </c>
      <c r="S19" s="60">
        <v>391697</v>
      </c>
      <c r="T19" s="58">
        <f t="shared" si="6"/>
        <v>2671</v>
      </c>
      <c r="U19" s="57">
        <v>394368</v>
      </c>
      <c r="V19" s="59">
        <f t="shared" si="7"/>
        <v>3335</v>
      </c>
      <c r="W19" s="57">
        <v>397703</v>
      </c>
      <c r="X19" s="59">
        <f t="shared" si="8"/>
        <v>3459</v>
      </c>
      <c r="Y19" s="60">
        <v>401162</v>
      </c>
      <c r="Z19" s="58">
        <f t="shared" si="9"/>
        <v>4564</v>
      </c>
      <c r="AA19" s="57">
        <v>405726</v>
      </c>
      <c r="AB19" s="59">
        <f t="shared" si="10"/>
        <v>4629</v>
      </c>
      <c r="AC19" s="60">
        <v>410355</v>
      </c>
      <c r="AD19" s="58">
        <f t="shared" si="11"/>
        <v>5495</v>
      </c>
      <c r="AE19" s="62">
        <v>415850</v>
      </c>
      <c r="AF19" s="55"/>
      <c r="AG19" s="56">
        <f t="shared" si="12"/>
        <v>47106</v>
      </c>
    </row>
    <row r="20" spans="1:33" ht="24.75" customHeight="1" thickBot="1">
      <c r="A20" s="133">
        <v>17</v>
      </c>
      <c r="B20" s="144" t="s">
        <v>97</v>
      </c>
      <c r="C20" s="145" t="s">
        <v>0</v>
      </c>
      <c r="D20" s="132" t="s">
        <v>119</v>
      </c>
      <c r="E20" s="128">
        <v>44899749</v>
      </c>
      <c r="F20" s="15"/>
      <c r="G20" s="57">
        <v>528407</v>
      </c>
      <c r="H20" s="58">
        <f t="shared" si="0"/>
        <v>2547</v>
      </c>
      <c r="I20" s="57">
        <v>530954</v>
      </c>
      <c r="J20" s="59">
        <f t="shared" si="1"/>
        <v>2098</v>
      </c>
      <c r="K20" s="60">
        <v>533052</v>
      </c>
      <c r="L20" s="58">
        <f t="shared" si="2"/>
        <v>2065</v>
      </c>
      <c r="M20" s="57">
        <v>535117</v>
      </c>
      <c r="N20" s="59">
        <f t="shared" si="3"/>
        <v>1610</v>
      </c>
      <c r="O20" s="60">
        <v>536727</v>
      </c>
      <c r="P20" s="58">
        <f t="shared" si="4"/>
        <v>1459</v>
      </c>
      <c r="Q20" s="57">
        <v>538186</v>
      </c>
      <c r="R20" s="59">
        <f t="shared" si="5"/>
        <v>1490</v>
      </c>
      <c r="S20" s="60">
        <v>539676</v>
      </c>
      <c r="T20" s="58">
        <f t="shared" si="6"/>
        <v>1548</v>
      </c>
      <c r="U20" s="57">
        <v>541224</v>
      </c>
      <c r="V20" s="59">
        <f t="shared" si="7"/>
        <v>1893</v>
      </c>
      <c r="W20" s="57">
        <v>543117</v>
      </c>
      <c r="X20" s="59">
        <f t="shared" si="8"/>
        <v>1953</v>
      </c>
      <c r="Y20" s="60">
        <v>545070</v>
      </c>
      <c r="Z20" s="58">
        <f t="shared" si="9"/>
        <v>2487</v>
      </c>
      <c r="AA20" s="57">
        <v>547557</v>
      </c>
      <c r="AB20" s="59">
        <f t="shared" si="10"/>
        <v>2352</v>
      </c>
      <c r="AC20" s="60">
        <v>549909</v>
      </c>
      <c r="AD20" s="58">
        <f t="shared" si="11"/>
        <v>2893</v>
      </c>
      <c r="AE20" s="62">
        <v>552802</v>
      </c>
      <c r="AF20" s="55"/>
      <c r="AG20" s="56">
        <f t="shared" si="12"/>
        <v>24395</v>
      </c>
    </row>
    <row r="21" spans="1:33" ht="24.75" customHeight="1" thickBot="1">
      <c r="A21" s="133">
        <v>18</v>
      </c>
      <c r="B21" s="144" t="s">
        <v>98</v>
      </c>
      <c r="C21" s="145" t="s">
        <v>27</v>
      </c>
      <c r="D21" s="132" t="s">
        <v>130</v>
      </c>
      <c r="E21" s="128">
        <v>4261560</v>
      </c>
      <c r="F21" s="15"/>
      <c r="G21" s="57">
        <v>408826</v>
      </c>
      <c r="H21" s="58">
        <f t="shared" si="0"/>
        <v>4140</v>
      </c>
      <c r="I21" s="57">
        <v>412966</v>
      </c>
      <c r="J21" s="59">
        <f t="shared" si="1"/>
        <v>3502</v>
      </c>
      <c r="K21" s="60">
        <v>416468</v>
      </c>
      <c r="L21" s="58">
        <f t="shared" si="2"/>
        <v>3511</v>
      </c>
      <c r="M21" s="57">
        <v>419979</v>
      </c>
      <c r="N21" s="59">
        <f t="shared" si="3"/>
        <v>2733</v>
      </c>
      <c r="O21" s="60">
        <v>422712</v>
      </c>
      <c r="P21" s="58">
        <f t="shared" si="4"/>
        <v>2308</v>
      </c>
      <c r="Q21" s="57">
        <v>425020</v>
      </c>
      <c r="R21" s="59">
        <f t="shared" si="5"/>
        <v>2289</v>
      </c>
      <c r="S21" s="60">
        <v>427309</v>
      </c>
      <c r="T21" s="58">
        <f t="shared" si="6"/>
        <v>2326</v>
      </c>
      <c r="U21" s="57">
        <v>429635</v>
      </c>
      <c r="V21" s="59">
        <f t="shared" si="7"/>
        <v>2843</v>
      </c>
      <c r="W21" s="57">
        <v>432478</v>
      </c>
      <c r="X21" s="59">
        <f t="shared" si="8"/>
        <v>2981</v>
      </c>
      <c r="Y21" s="60">
        <v>435459</v>
      </c>
      <c r="Z21" s="58">
        <f t="shared" si="9"/>
        <v>3800</v>
      </c>
      <c r="AA21" s="57">
        <v>439259</v>
      </c>
      <c r="AB21" s="59">
        <f t="shared" si="10"/>
        <v>3875</v>
      </c>
      <c r="AC21" s="60">
        <v>443134</v>
      </c>
      <c r="AD21" s="58">
        <f t="shared" si="11"/>
        <v>4637</v>
      </c>
      <c r="AE21" s="62">
        <v>447771</v>
      </c>
      <c r="AF21" s="55"/>
      <c r="AG21" s="56">
        <f t="shared" si="12"/>
        <v>38945</v>
      </c>
    </row>
    <row r="22" spans="1:33" ht="24.75" customHeight="1" thickBot="1">
      <c r="A22" s="133">
        <v>19</v>
      </c>
      <c r="B22" s="144" t="s">
        <v>99</v>
      </c>
      <c r="C22" s="145" t="s">
        <v>8</v>
      </c>
      <c r="D22" s="132" t="s">
        <v>131</v>
      </c>
      <c r="E22" s="128">
        <v>1020505696</v>
      </c>
      <c r="F22" s="15"/>
      <c r="G22" s="57">
        <v>64166</v>
      </c>
      <c r="H22" s="58">
        <f t="shared" si="0"/>
        <v>1459</v>
      </c>
      <c r="I22" s="57">
        <v>65625</v>
      </c>
      <c r="J22" s="59">
        <f t="shared" si="1"/>
        <v>1221</v>
      </c>
      <c r="K22" s="60">
        <v>66846</v>
      </c>
      <c r="L22" s="58">
        <f t="shared" si="2"/>
        <v>1214</v>
      </c>
      <c r="M22" s="57">
        <v>68060</v>
      </c>
      <c r="N22" s="59">
        <f t="shared" si="3"/>
        <v>944</v>
      </c>
      <c r="O22" s="60">
        <v>69004</v>
      </c>
      <c r="P22" s="58">
        <f t="shared" si="4"/>
        <v>777</v>
      </c>
      <c r="Q22" s="57">
        <v>69781</v>
      </c>
      <c r="R22" s="59">
        <f t="shared" si="5"/>
        <v>769</v>
      </c>
      <c r="S22" s="60">
        <v>70550</v>
      </c>
      <c r="T22" s="58">
        <f t="shared" si="6"/>
        <v>773</v>
      </c>
      <c r="U22" s="57">
        <v>71323</v>
      </c>
      <c r="V22" s="59">
        <f t="shared" si="7"/>
        <v>941</v>
      </c>
      <c r="W22" s="57">
        <v>72264</v>
      </c>
      <c r="X22" s="59">
        <f t="shared" si="8"/>
        <v>995</v>
      </c>
      <c r="Y22" s="60">
        <v>73259</v>
      </c>
      <c r="Z22" s="58">
        <f t="shared" si="9"/>
        <v>1259</v>
      </c>
      <c r="AA22" s="57">
        <v>74518</v>
      </c>
      <c r="AB22" s="59">
        <f t="shared" si="10"/>
        <v>1284</v>
      </c>
      <c r="AC22" s="60">
        <v>75802</v>
      </c>
      <c r="AD22" s="58">
        <f t="shared" si="11"/>
        <v>1502</v>
      </c>
      <c r="AE22" s="62">
        <v>77304</v>
      </c>
      <c r="AF22" s="55"/>
      <c r="AG22" s="56">
        <f t="shared" si="12"/>
        <v>13138</v>
      </c>
    </row>
    <row r="23" spans="1:33" ht="24.75" customHeight="1" thickBot="1">
      <c r="A23" s="132">
        <v>20</v>
      </c>
      <c r="B23" s="144" t="s">
        <v>127</v>
      </c>
      <c r="C23" s="145" t="s">
        <v>6</v>
      </c>
      <c r="D23" s="132" t="s">
        <v>128</v>
      </c>
      <c r="E23" s="128">
        <v>18972256</v>
      </c>
      <c r="F23" s="15"/>
      <c r="G23" s="57">
        <v>14628</v>
      </c>
      <c r="H23" s="58">
        <f t="shared" si="0"/>
        <v>10222</v>
      </c>
      <c r="I23" s="57">
        <v>24850</v>
      </c>
      <c r="J23" s="59">
        <f t="shared" si="1"/>
        <v>8648</v>
      </c>
      <c r="K23" s="60">
        <v>33498</v>
      </c>
      <c r="L23" s="58">
        <f t="shared" si="2"/>
        <v>8857</v>
      </c>
      <c r="M23" s="57">
        <v>42355</v>
      </c>
      <c r="N23" s="59">
        <f t="shared" si="3"/>
        <v>6942</v>
      </c>
      <c r="O23" s="60">
        <v>49297</v>
      </c>
      <c r="P23" s="58">
        <f t="shared" si="4"/>
        <v>5648</v>
      </c>
      <c r="Q23" s="57">
        <v>54945</v>
      </c>
      <c r="R23" s="59">
        <f t="shared" si="5"/>
        <v>5534</v>
      </c>
      <c r="S23" s="60">
        <v>60479</v>
      </c>
      <c r="T23" s="58">
        <f t="shared" si="6"/>
        <v>5726</v>
      </c>
      <c r="U23" s="57">
        <v>66205</v>
      </c>
      <c r="V23" s="59">
        <f t="shared" si="7"/>
        <v>7085</v>
      </c>
      <c r="W23" s="57">
        <v>73290</v>
      </c>
      <c r="X23" s="59">
        <f t="shared" si="8"/>
        <v>7179</v>
      </c>
      <c r="Y23" s="60">
        <v>80469</v>
      </c>
      <c r="Z23" s="58">
        <f t="shared" si="9"/>
        <v>9504</v>
      </c>
      <c r="AA23" s="57">
        <v>89973</v>
      </c>
      <c r="AB23" s="59">
        <f t="shared" si="10"/>
        <v>9621</v>
      </c>
      <c r="AC23" s="60">
        <v>99594</v>
      </c>
      <c r="AD23" s="58">
        <f t="shared" si="11"/>
        <v>12008</v>
      </c>
      <c r="AE23" s="62">
        <v>111602</v>
      </c>
      <c r="AF23" s="55"/>
      <c r="AG23" s="56">
        <f t="shared" si="12"/>
        <v>96974</v>
      </c>
    </row>
    <row r="24" spans="1:33" ht="24.75" customHeight="1" thickBot="1">
      <c r="A24" s="132">
        <v>21</v>
      </c>
      <c r="B24" s="144" t="s">
        <v>100</v>
      </c>
      <c r="C24" s="145" t="s">
        <v>20</v>
      </c>
      <c r="D24" s="132" t="s">
        <v>111</v>
      </c>
      <c r="E24" s="128">
        <v>1021250655</v>
      </c>
      <c r="F24" s="15"/>
      <c r="G24" s="57">
        <v>153065</v>
      </c>
      <c r="H24" s="58">
        <f t="shared" si="0"/>
        <v>4173</v>
      </c>
      <c r="I24" s="57">
        <v>157238</v>
      </c>
      <c r="J24" s="59">
        <f t="shared" si="1"/>
        <v>3505</v>
      </c>
      <c r="K24" s="60">
        <v>160743</v>
      </c>
      <c r="L24" s="58">
        <f t="shared" si="2"/>
        <v>3514</v>
      </c>
      <c r="M24" s="57">
        <v>164257</v>
      </c>
      <c r="N24" s="59">
        <f t="shared" si="3"/>
        <v>2760</v>
      </c>
      <c r="O24" s="60">
        <v>167017</v>
      </c>
      <c r="P24" s="58">
        <f t="shared" si="4"/>
        <v>2263</v>
      </c>
      <c r="Q24" s="57">
        <v>169280</v>
      </c>
      <c r="R24" s="59">
        <f t="shared" si="5"/>
        <v>2235</v>
      </c>
      <c r="S24" s="60">
        <v>171515</v>
      </c>
      <c r="T24" s="58">
        <f t="shared" si="6"/>
        <v>2289</v>
      </c>
      <c r="U24" s="57">
        <v>173804</v>
      </c>
      <c r="V24" s="59">
        <f t="shared" si="7"/>
        <v>2810</v>
      </c>
      <c r="W24" s="57">
        <v>176614</v>
      </c>
      <c r="X24" s="59">
        <f t="shared" si="8"/>
        <v>2951</v>
      </c>
      <c r="Y24" s="60">
        <v>179565</v>
      </c>
      <c r="Z24" s="58">
        <f t="shared" si="9"/>
        <v>3745</v>
      </c>
      <c r="AA24" s="57">
        <v>183310</v>
      </c>
      <c r="AB24" s="59">
        <f t="shared" si="10"/>
        <v>3851</v>
      </c>
      <c r="AC24" s="60">
        <v>187161</v>
      </c>
      <c r="AD24" s="58">
        <f t="shared" si="11"/>
        <v>4497</v>
      </c>
      <c r="AE24" s="62">
        <v>191658</v>
      </c>
      <c r="AF24" s="55"/>
      <c r="AG24" s="56">
        <f t="shared" si="12"/>
        <v>38593</v>
      </c>
    </row>
    <row r="25" spans="1:33" ht="24.75" customHeight="1" thickBot="1">
      <c r="A25" s="132">
        <v>22</v>
      </c>
      <c r="B25" s="144" t="s">
        <v>31</v>
      </c>
      <c r="C25" s="145" t="s">
        <v>20</v>
      </c>
      <c r="D25" s="132" t="s">
        <v>132</v>
      </c>
      <c r="E25" s="128">
        <v>1021250108</v>
      </c>
      <c r="F25" s="15"/>
      <c r="G25" s="57">
        <v>120481</v>
      </c>
      <c r="H25" s="58">
        <f t="shared" si="0"/>
        <v>3738</v>
      </c>
      <c r="I25" s="57">
        <v>124219</v>
      </c>
      <c r="J25" s="59">
        <f t="shared" si="1"/>
        <v>3182</v>
      </c>
      <c r="K25" s="60">
        <v>127401</v>
      </c>
      <c r="L25" s="58">
        <f t="shared" si="2"/>
        <v>3074</v>
      </c>
      <c r="M25" s="57">
        <v>130475</v>
      </c>
      <c r="N25" s="59">
        <f t="shared" si="3"/>
        <v>2438</v>
      </c>
      <c r="O25" s="60">
        <v>132913</v>
      </c>
      <c r="P25" s="58">
        <f t="shared" si="4"/>
        <v>1937</v>
      </c>
      <c r="Q25" s="57">
        <v>134850</v>
      </c>
      <c r="R25" s="59">
        <f t="shared" si="5"/>
        <v>1977</v>
      </c>
      <c r="S25" s="60">
        <v>136827</v>
      </c>
      <c r="T25" s="58">
        <f t="shared" si="6"/>
        <v>2072</v>
      </c>
      <c r="U25" s="57">
        <v>138899</v>
      </c>
      <c r="V25" s="59">
        <f t="shared" si="7"/>
        <v>2567</v>
      </c>
      <c r="W25" s="57">
        <v>141466</v>
      </c>
      <c r="X25" s="59">
        <f t="shared" si="8"/>
        <v>2506</v>
      </c>
      <c r="Y25" s="157">
        <v>143972</v>
      </c>
      <c r="Z25" s="58">
        <f t="shared" si="9"/>
        <v>3462</v>
      </c>
      <c r="AA25" s="57">
        <v>147434</v>
      </c>
      <c r="AB25" s="59">
        <f t="shared" si="10"/>
        <v>3562</v>
      </c>
      <c r="AC25" s="60">
        <v>150996</v>
      </c>
      <c r="AD25" s="58">
        <f t="shared" si="11"/>
        <v>4253</v>
      </c>
      <c r="AE25" s="62">
        <v>155249</v>
      </c>
      <c r="AF25" s="55"/>
      <c r="AG25" s="56">
        <f t="shared" si="12"/>
        <v>34768</v>
      </c>
    </row>
    <row r="26" spans="1:33" ht="24.75" customHeight="1" thickBot="1">
      <c r="A26" s="132">
        <v>23</v>
      </c>
      <c r="B26" s="144" t="s">
        <v>101</v>
      </c>
      <c r="C26" s="145" t="s">
        <v>8</v>
      </c>
      <c r="D26" s="132" t="s">
        <v>129</v>
      </c>
      <c r="E26" s="128">
        <v>1020505777</v>
      </c>
      <c r="F26" s="15"/>
      <c r="G26" s="57">
        <v>108109</v>
      </c>
      <c r="H26" s="58">
        <f t="shared" si="0"/>
        <v>2086</v>
      </c>
      <c r="I26" s="57">
        <v>110195</v>
      </c>
      <c r="J26" s="59">
        <f t="shared" si="1"/>
        <v>1761</v>
      </c>
      <c r="K26" s="60">
        <v>111956</v>
      </c>
      <c r="L26" s="58">
        <f t="shared" si="2"/>
        <v>1796</v>
      </c>
      <c r="M26" s="57">
        <v>113752</v>
      </c>
      <c r="N26" s="59">
        <f t="shared" si="3"/>
        <v>1260</v>
      </c>
      <c r="O26" s="60">
        <v>115012</v>
      </c>
      <c r="P26" s="58">
        <f t="shared" si="4"/>
        <v>905</v>
      </c>
      <c r="Q26" s="57">
        <v>115917</v>
      </c>
      <c r="R26" s="59">
        <f t="shared" si="5"/>
        <v>936</v>
      </c>
      <c r="S26" s="60">
        <v>116853</v>
      </c>
      <c r="T26" s="58">
        <f t="shared" si="6"/>
        <v>974</v>
      </c>
      <c r="U26" s="57">
        <v>117827</v>
      </c>
      <c r="V26" s="59">
        <f t="shared" si="7"/>
        <v>1222</v>
      </c>
      <c r="W26" s="57">
        <v>119049</v>
      </c>
      <c r="X26" s="59">
        <f t="shared" si="8"/>
        <v>1324</v>
      </c>
      <c r="Y26" s="60">
        <v>120373</v>
      </c>
      <c r="Z26" s="58">
        <f t="shared" si="9"/>
        <v>1691</v>
      </c>
      <c r="AA26" s="57">
        <v>122064</v>
      </c>
      <c r="AB26" s="59">
        <f t="shared" si="10"/>
        <v>1699</v>
      </c>
      <c r="AC26" s="60">
        <v>123763</v>
      </c>
      <c r="AD26" s="58">
        <f t="shared" si="11"/>
        <v>2037</v>
      </c>
      <c r="AE26" s="62">
        <v>125800</v>
      </c>
      <c r="AF26" s="55"/>
      <c r="AG26" s="56">
        <f t="shared" si="12"/>
        <v>17691</v>
      </c>
    </row>
    <row r="27" spans="1:33" ht="24.75" customHeight="1" thickBot="1">
      <c r="A27" s="132">
        <v>24</v>
      </c>
      <c r="B27" s="144" t="s">
        <v>102</v>
      </c>
      <c r="C27" s="145" t="s">
        <v>11</v>
      </c>
      <c r="D27" s="132" t="s">
        <v>112</v>
      </c>
      <c r="E27" s="128">
        <v>1021251123</v>
      </c>
      <c r="F27" s="15"/>
      <c r="G27" s="57">
        <v>165601</v>
      </c>
      <c r="H27" s="58">
        <f t="shared" si="0"/>
        <v>4435</v>
      </c>
      <c r="I27" s="57">
        <v>170036</v>
      </c>
      <c r="J27" s="59">
        <f t="shared" si="1"/>
        <v>3701</v>
      </c>
      <c r="K27" s="60">
        <v>173737</v>
      </c>
      <c r="L27" s="58">
        <f t="shared" si="2"/>
        <v>3943</v>
      </c>
      <c r="M27" s="57">
        <v>177680</v>
      </c>
      <c r="N27" s="59">
        <f t="shared" si="3"/>
        <v>3045</v>
      </c>
      <c r="O27" s="60">
        <v>180725</v>
      </c>
      <c r="P27" s="58">
        <f t="shared" si="4"/>
        <v>2475</v>
      </c>
      <c r="Q27" s="57">
        <v>183200</v>
      </c>
      <c r="R27" s="59">
        <f t="shared" si="5"/>
        <v>2472</v>
      </c>
      <c r="S27" s="60">
        <v>185672</v>
      </c>
      <c r="T27" s="58">
        <f t="shared" si="6"/>
        <v>2587</v>
      </c>
      <c r="U27" s="57">
        <v>188259</v>
      </c>
      <c r="V27" s="59">
        <f t="shared" si="7"/>
        <v>3153</v>
      </c>
      <c r="W27" s="57">
        <v>191412</v>
      </c>
      <c r="X27" s="59">
        <f t="shared" si="8"/>
        <v>3249</v>
      </c>
      <c r="Y27" s="60">
        <v>194661</v>
      </c>
      <c r="Z27" s="58">
        <f t="shared" si="9"/>
        <v>4149</v>
      </c>
      <c r="AA27" s="57">
        <v>198810</v>
      </c>
      <c r="AB27" s="59">
        <f t="shared" si="10"/>
        <v>4260</v>
      </c>
      <c r="AC27" s="60">
        <v>203070</v>
      </c>
      <c r="AD27" s="58">
        <f t="shared" si="11"/>
        <v>5023</v>
      </c>
      <c r="AE27" s="62">
        <v>208093</v>
      </c>
      <c r="AF27" s="55"/>
      <c r="AG27" s="56">
        <f t="shared" si="12"/>
        <v>42492</v>
      </c>
    </row>
    <row r="28" spans="1:33" ht="24.75" customHeight="1" thickBot="1">
      <c r="A28" s="132">
        <v>25</v>
      </c>
      <c r="B28" s="144" t="s">
        <v>103</v>
      </c>
      <c r="C28" s="145" t="s">
        <v>0</v>
      </c>
      <c r="D28" s="132" t="s">
        <v>126</v>
      </c>
      <c r="E28" s="128">
        <v>44899876</v>
      </c>
      <c r="F28" s="15"/>
      <c r="G28" s="57">
        <v>161667</v>
      </c>
      <c r="H28" s="58">
        <f t="shared" si="0"/>
        <v>1116</v>
      </c>
      <c r="I28" s="57">
        <v>162783</v>
      </c>
      <c r="J28" s="59">
        <f t="shared" si="1"/>
        <v>958</v>
      </c>
      <c r="K28" s="60">
        <v>163741</v>
      </c>
      <c r="L28" s="58">
        <f t="shared" si="2"/>
        <v>959</v>
      </c>
      <c r="M28" s="57">
        <v>164700</v>
      </c>
      <c r="N28" s="59">
        <f t="shared" si="3"/>
        <v>748</v>
      </c>
      <c r="O28" s="60">
        <v>165448</v>
      </c>
      <c r="P28" s="58">
        <f t="shared" si="4"/>
        <v>617</v>
      </c>
      <c r="Q28" s="57">
        <v>166065</v>
      </c>
      <c r="R28" s="59">
        <f t="shared" si="5"/>
        <v>614</v>
      </c>
      <c r="S28" s="60">
        <v>166679</v>
      </c>
      <c r="T28" s="58">
        <f t="shared" si="6"/>
        <v>627</v>
      </c>
      <c r="U28" s="57">
        <v>167306</v>
      </c>
      <c r="V28" s="59">
        <f t="shared" si="7"/>
        <v>756</v>
      </c>
      <c r="W28" s="57">
        <v>168062</v>
      </c>
      <c r="X28" s="59">
        <f t="shared" si="8"/>
        <v>798</v>
      </c>
      <c r="Y28" s="60">
        <v>168860</v>
      </c>
      <c r="Z28" s="58">
        <f t="shared" si="9"/>
        <v>1010</v>
      </c>
      <c r="AA28" s="57">
        <v>169870</v>
      </c>
      <c r="AB28" s="59">
        <f t="shared" si="10"/>
        <v>1042</v>
      </c>
      <c r="AC28" s="60">
        <v>170912</v>
      </c>
      <c r="AD28" s="58">
        <f t="shared" si="11"/>
        <v>1240</v>
      </c>
      <c r="AE28" s="62">
        <v>172152</v>
      </c>
      <c r="AF28" s="55"/>
      <c r="AG28" s="56">
        <f t="shared" si="12"/>
        <v>10485</v>
      </c>
    </row>
    <row r="29" spans="1:33" ht="24.75" customHeight="1" thickBot="1">
      <c r="A29" s="132">
        <v>26</v>
      </c>
      <c r="B29" s="144" t="s">
        <v>104</v>
      </c>
      <c r="C29" s="145" t="s">
        <v>4</v>
      </c>
      <c r="D29" s="132" t="s">
        <v>116</v>
      </c>
      <c r="E29" s="128">
        <v>2008069836</v>
      </c>
      <c r="F29" s="15"/>
      <c r="G29" s="57">
        <v>17753</v>
      </c>
      <c r="H29" s="58">
        <f t="shared" si="0"/>
        <v>493</v>
      </c>
      <c r="I29" s="57">
        <v>18246</v>
      </c>
      <c r="J29" s="59">
        <f t="shared" si="1"/>
        <v>485</v>
      </c>
      <c r="K29" s="60">
        <v>18731</v>
      </c>
      <c r="L29" s="58">
        <f t="shared" si="2"/>
        <v>596</v>
      </c>
      <c r="M29" s="57">
        <v>19327</v>
      </c>
      <c r="N29" s="59">
        <f t="shared" si="3"/>
        <v>523</v>
      </c>
      <c r="O29" s="60">
        <v>19850</v>
      </c>
      <c r="P29" s="58">
        <f t="shared" si="4"/>
        <v>546</v>
      </c>
      <c r="Q29" s="57">
        <v>20396</v>
      </c>
      <c r="R29" s="59">
        <f t="shared" si="5"/>
        <v>578</v>
      </c>
      <c r="S29" s="60">
        <v>20974</v>
      </c>
      <c r="T29" s="58">
        <f t="shared" si="6"/>
        <v>532</v>
      </c>
      <c r="U29" s="57">
        <v>21506</v>
      </c>
      <c r="V29" s="59">
        <f t="shared" si="7"/>
        <v>622</v>
      </c>
      <c r="W29" s="57">
        <v>22128</v>
      </c>
      <c r="X29" s="59">
        <f t="shared" si="8"/>
        <v>509</v>
      </c>
      <c r="Y29" s="60">
        <v>22637</v>
      </c>
      <c r="Z29" s="58">
        <f t="shared" si="9"/>
        <v>542</v>
      </c>
      <c r="AA29" s="57">
        <v>23179</v>
      </c>
      <c r="AB29" s="59">
        <f t="shared" si="10"/>
        <v>525</v>
      </c>
      <c r="AC29" s="60">
        <v>23704</v>
      </c>
      <c r="AD29" s="58">
        <f t="shared" si="11"/>
        <v>606</v>
      </c>
      <c r="AE29" s="62">
        <v>24310</v>
      </c>
      <c r="AF29" s="55"/>
      <c r="AG29" s="56">
        <f t="shared" si="12"/>
        <v>6557</v>
      </c>
    </row>
    <row r="30" spans="1:33" ht="24.75" customHeight="1" thickBot="1">
      <c r="A30" s="132">
        <v>27</v>
      </c>
      <c r="B30" s="144" t="s">
        <v>105</v>
      </c>
      <c r="C30" s="145" t="s">
        <v>6</v>
      </c>
      <c r="D30" s="132" t="s">
        <v>139</v>
      </c>
      <c r="E30" s="128">
        <v>51027171</v>
      </c>
      <c r="F30" s="15"/>
      <c r="G30" s="57">
        <v>1048795</v>
      </c>
      <c r="H30" s="58">
        <f t="shared" si="0"/>
        <v>6843</v>
      </c>
      <c r="I30" s="57">
        <v>1055638</v>
      </c>
      <c r="J30" s="59">
        <f t="shared" si="1"/>
        <v>5721</v>
      </c>
      <c r="K30" s="60">
        <v>1061359</v>
      </c>
      <c r="L30" s="58">
        <f t="shared" si="2"/>
        <v>5743</v>
      </c>
      <c r="M30" s="57">
        <v>1067102</v>
      </c>
      <c r="N30" s="59">
        <f t="shared" si="3"/>
        <v>4461</v>
      </c>
      <c r="O30" s="60">
        <v>1071563</v>
      </c>
      <c r="P30" s="58">
        <f t="shared" si="4"/>
        <v>3647</v>
      </c>
      <c r="Q30" s="57">
        <v>1075210</v>
      </c>
      <c r="R30" s="59">
        <f t="shared" si="5"/>
        <v>3644</v>
      </c>
      <c r="S30" s="60">
        <v>1078854</v>
      </c>
      <c r="T30" s="58">
        <f t="shared" si="6"/>
        <v>3687</v>
      </c>
      <c r="U30" s="57">
        <v>1082541</v>
      </c>
      <c r="V30" s="59">
        <f t="shared" si="7"/>
        <v>4565</v>
      </c>
      <c r="W30" s="57">
        <v>1087106</v>
      </c>
      <c r="X30" s="59">
        <f t="shared" si="8"/>
        <v>4753</v>
      </c>
      <c r="Y30" s="60">
        <v>1091859</v>
      </c>
      <c r="Z30" s="58">
        <f t="shared" si="9"/>
        <v>6117</v>
      </c>
      <c r="AA30" s="57">
        <v>1097976</v>
      </c>
      <c r="AB30" s="59">
        <f t="shared" si="10"/>
        <v>6285</v>
      </c>
      <c r="AC30" s="60">
        <v>1104261</v>
      </c>
      <c r="AD30" s="58">
        <f t="shared" si="11"/>
        <v>7424</v>
      </c>
      <c r="AE30" s="62">
        <v>1111685</v>
      </c>
      <c r="AF30" s="55"/>
      <c r="AG30" s="56">
        <f t="shared" si="12"/>
        <v>62890</v>
      </c>
    </row>
    <row r="31" spans="1:33" ht="24.75" customHeight="1" thickBot="1">
      <c r="A31" s="132">
        <v>28</v>
      </c>
      <c r="B31" s="144" t="s">
        <v>106</v>
      </c>
      <c r="C31" s="145" t="s">
        <v>8</v>
      </c>
      <c r="D31" s="132" t="s">
        <v>140</v>
      </c>
      <c r="E31" s="128">
        <v>72374063</v>
      </c>
      <c r="F31" s="15"/>
      <c r="G31" s="57">
        <v>193488</v>
      </c>
      <c r="H31" s="58">
        <f t="shared" si="0"/>
        <v>2339</v>
      </c>
      <c r="I31" s="57">
        <v>195827</v>
      </c>
      <c r="J31" s="59">
        <f t="shared" si="1"/>
        <v>1958</v>
      </c>
      <c r="K31" s="60">
        <v>197785</v>
      </c>
      <c r="L31" s="58">
        <f t="shared" si="2"/>
        <v>1971</v>
      </c>
      <c r="M31" s="57">
        <v>199756</v>
      </c>
      <c r="N31" s="59">
        <f t="shared" si="3"/>
        <v>1519</v>
      </c>
      <c r="O31" s="60">
        <v>201275</v>
      </c>
      <c r="P31" s="58">
        <f t="shared" si="4"/>
        <v>1255</v>
      </c>
      <c r="Q31" s="57">
        <v>202530</v>
      </c>
      <c r="R31" s="59">
        <f t="shared" si="5"/>
        <v>1223</v>
      </c>
      <c r="S31" s="60">
        <v>203753</v>
      </c>
      <c r="T31" s="58">
        <f t="shared" si="6"/>
        <v>1273</v>
      </c>
      <c r="U31" s="57">
        <v>205026</v>
      </c>
      <c r="V31" s="59">
        <f t="shared" si="7"/>
        <v>1563</v>
      </c>
      <c r="W31" s="57">
        <v>206589</v>
      </c>
      <c r="X31" s="59">
        <f t="shared" si="8"/>
        <v>1621</v>
      </c>
      <c r="Y31" s="60">
        <v>208210</v>
      </c>
      <c r="Z31" s="58">
        <f t="shared" si="9"/>
        <v>2080</v>
      </c>
      <c r="AA31" s="57">
        <v>210290</v>
      </c>
      <c r="AB31" s="59">
        <f t="shared" si="10"/>
        <v>2163</v>
      </c>
      <c r="AC31" s="60">
        <v>212453</v>
      </c>
      <c r="AD31" s="58">
        <f t="shared" si="11"/>
        <v>2603</v>
      </c>
      <c r="AE31" s="62">
        <v>215056</v>
      </c>
      <c r="AF31" s="55"/>
      <c r="AG31" s="56">
        <f t="shared" si="12"/>
        <v>21568</v>
      </c>
    </row>
    <row r="32" spans="1:33" ht="24.75" customHeight="1" thickBot="1">
      <c r="A32" s="132">
        <v>29</v>
      </c>
      <c r="B32" s="144" t="s">
        <v>124</v>
      </c>
      <c r="C32" s="145" t="s">
        <v>39</v>
      </c>
      <c r="D32" s="132" t="s">
        <v>125</v>
      </c>
      <c r="E32" s="156" t="s">
        <v>144</v>
      </c>
      <c r="F32" s="15"/>
      <c r="G32" s="57">
        <v>6602</v>
      </c>
      <c r="H32" s="58">
        <f t="shared" si="0"/>
        <v>39</v>
      </c>
      <c r="I32" s="57">
        <v>6641</v>
      </c>
      <c r="J32" s="59">
        <f t="shared" si="1"/>
        <v>37</v>
      </c>
      <c r="K32" s="60">
        <v>6678</v>
      </c>
      <c r="L32" s="58">
        <f t="shared" si="2"/>
        <v>42</v>
      </c>
      <c r="M32" s="57">
        <v>6720</v>
      </c>
      <c r="N32" s="59">
        <f t="shared" si="3"/>
        <v>39</v>
      </c>
      <c r="O32" s="60">
        <v>6759</v>
      </c>
      <c r="P32" s="58">
        <f t="shared" si="4"/>
        <v>38</v>
      </c>
      <c r="Q32" s="57">
        <v>6797</v>
      </c>
      <c r="R32" s="59">
        <f t="shared" si="5"/>
        <v>43</v>
      </c>
      <c r="S32" s="60">
        <v>6840</v>
      </c>
      <c r="T32" s="58">
        <f t="shared" si="6"/>
        <v>41</v>
      </c>
      <c r="U32" s="57">
        <v>6881</v>
      </c>
      <c r="V32" s="59">
        <f t="shared" si="7"/>
        <v>42</v>
      </c>
      <c r="W32" s="57">
        <v>6923</v>
      </c>
      <c r="X32" s="59">
        <f t="shared" si="8"/>
        <v>37</v>
      </c>
      <c r="Y32" s="60">
        <v>6960</v>
      </c>
      <c r="Z32" s="58">
        <f t="shared" si="9"/>
        <v>40</v>
      </c>
      <c r="AA32" s="57">
        <v>7000</v>
      </c>
      <c r="AB32" s="59">
        <f t="shared" si="10"/>
        <v>37</v>
      </c>
      <c r="AC32" s="60">
        <v>7037</v>
      </c>
      <c r="AD32" s="58">
        <f t="shared" si="11"/>
        <v>41</v>
      </c>
      <c r="AE32" s="62">
        <v>7078</v>
      </c>
      <c r="AF32" s="55"/>
      <c r="AG32" s="56">
        <f t="shared" si="12"/>
        <v>476</v>
      </c>
    </row>
    <row r="33" spans="1:33" ht="24.75" customHeight="1" thickBot="1">
      <c r="A33" s="135">
        <v>30</v>
      </c>
      <c r="B33" s="148" t="s">
        <v>107</v>
      </c>
      <c r="C33" s="149" t="s">
        <v>80</v>
      </c>
      <c r="D33" s="135" t="s">
        <v>141</v>
      </c>
      <c r="E33" s="129">
        <v>65605776</v>
      </c>
      <c r="F33" s="15"/>
      <c r="G33" s="65">
        <v>12111</v>
      </c>
      <c r="H33" s="66">
        <f t="shared" si="0"/>
        <v>112</v>
      </c>
      <c r="I33" s="65">
        <v>12223</v>
      </c>
      <c r="J33" s="67">
        <f t="shared" si="1"/>
        <v>91</v>
      </c>
      <c r="K33" s="68">
        <v>12314</v>
      </c>
      <c r="L33" s="66">
        <f t="shared" si="2"/>
        <v>122</v>
      </c>
      <c r="M33" s="65">
        <v>12436</v>
      </c>
      <c r="N33" s="67">
        <f t="shared" si="3"/>
        <v>115</v>
      </c>
      <c r="O33" s="68">
        <v>12551</v>
      </c>
      <c r="P33" s="66">
        <f t="shared" si="4"/>
        <v>112</v>
      </c>
      <c r="Q33" s="65">
        <v>12663</v>
      </c>
      <c r="R33" s="67">
        <f t="shared" si="5"/>
        <v>122</v>
      </c>
      <c r="S33" s="68">
        <v>12785</v>
      </c>
      <c r="T33" s="66">
        <f t="shared" si="6"/>
        <v>119</v>
      </c>
      <c r="U33" s="65">
        <v>12904</v>
      </c>
      <c r="V33" s="67">
        <f t="shared" si="7"/>
        <v>123</v>
      </c>
      <c r="W33" s="65">
        <v>13027</v>
      </c>
      <c r="X33" s="67">
        <f t="shared" si="8"/>
        <v>108</v>
      </c>
      <c r="Y33" s="68">
        <v>13135</v>
      </c>
      <c r="Z33" s="66">
        <f t="shared" si="9"/>
        <v>120</v>
      </c>
      <c r="AA33" s="65">
        <v>13255</v>
      </c>
      <c r="AB33" s="67">
        <f t="shared" si="10"/>
        <v>0</v>
      </c>
      <c r="AC33" s="68">
        <v>13255</v>
      </c>
      <c r="AD33" s="66">
        <f t="shared" si="11"/>
        <v>0</v>
      </c>
      <c r="AE33" s="69">
        <v>13255</v>
      </c>
      <c r="AF33" s="55"/>
      <c r="AG33" s="56">
        <f t="shared" si="12"/>
        <v>1144</v>
      </c>
    </row>
    <row r="34" spans="1:33" ht="24.75" customHeight="1" thickBot="1">
      <c r="A34" s="136">
        <v>31</v>
      </c>
      <c r="B34" s="150" t="s">
        <v>108</v>
      </c>
      <c r="C34" s="151"/>
      <c r="D34" s="136" t="s">
        <v>143</v>
      </c>
      <c r="E34" s="130">
        <v>1023231184</v>
      </c>
      <c r="F34" s="15"/>
      <c r="G34" s="70">
        <v>1435</v>
      </c>
      <c r="H34" s="71">
        <f t="shared" si="0"/>
        <v>356</v>
      </c>
      <c r="I34" s="70">
        <v>1791</v>
      </c>
      <c r="J34" s="72">
        <f t="shared" si="1"/>
        <v>296</v>
      </c>
      <c r="K34" s="73">
        <v>2087</v>
      </c>
      <c r="L34" s="71">
        <f t="shared" si="2"/>
        <v>294</v>
      </c>
      <c r="M34" s="70">
        <v>2381</v>
      </c>
      <c r="N34" s="72">
        <f t="shared" si="3"/>
        <v>231</v>
      </c>
      <c r="O34" s="73">
        <v>2612</v>
      </c>
      <c r="P34" s="71">
        <f t="shared" si="4"/>
        <v>194</v>
      </c>
      <c r="Q34" s="70">
        <v>2806</v>
      </c>
      <c r="R34" s="72">
        <f t="shared" si="5"/>
        <v>190</v>
      </c>
      <c r="S34" s="73">
        <v>2996</v>
      </c>
      <c r="T34" s="71">
        <f t="shared" si="6"/>
        <v>198</v>
      </c>
      <c r="U34" s="70">
        <v>3194</v>
      </c>
      <c r="V34" s="72">
        <f t="shared" si="7"/>
        <v>241</v>
      </c>
      <c r="W34" s="74">
        <v>3435</v>
      </c>
      <c r="X34" s="72">
        <f t="shared" si="8"/>
        <v>250</v>
      </c>
      <c r="Y34" s="73">
        <v>3685</v>
      </c>
      <c r="Z34" s="71">
        <f t="shared" si="9"/>
        <v>319</v>
      </c>
      <c r="AA34" s="70">
        <v>4004</v>
      </c>
      <c r="AB34" s="72">
        <f t="shared" si="10"/>
        <v>328</v>
      </c>
      <c r="AC34" s="73">
        <v>4332</v>
      </c>
      <c r="AD34" s="71">
        <f t="shared" si="11"/>
        <v>393</v>
      </c>
      <c r="AE34" s="75">
        <v>4725</v>
      </c>
      <c r="AF34" s="55"/>
      <c r="AG34" s="56">
        <f t="shared" si="12"/>
        <v>3290</v>
      </c>
    </row>
    <row r="35" spans="1:33" ht="24.75" customHeight="1" thickBot="1">
      <c r="A35" s="137"/>
      <c r="B35" s="87"/>
      <c r="C35" s="137"/>
      <c r="D35" s="137"/>
      <c r="E35" s="87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</row>
    <row r="36" spans="1:33" ht="24.75" customHeight="1" thickBot="1">
      <c r="A36" s="137"/>
      <c r="B36" s="152" t="s">
        <v>76</v>
      </c>
      <c r="C36" s="137"/>
      <c r="D36" s="137"/>
      <c r="E36" s="87"/>
      <c r="G36" s="56"/>
      <c r="H36" s="76">
        <f>SUM(H4:H34)</f>
        <v>131165</v>
      </c>
      <c r="I36" s="56"/>
      <c r="J36" s="76">
        <f>SUM(J4:J34)</f>
        <v>110402</v>
      </c>
      <c r="K36" s="56"/>
      <c r="L36" s="76">
        <f>SUM(L4:L34)</f>
        <v>109291</v>
      </c>
      <c r="M36" s="56"/>
      <c r="N36" s="76">
        <f>SUM(N4:N34)</f>
        <v>86795</v>
      </c>
      <c r="O36" s="56"/>
      <c r="P36" s="76">
        <f>SUM(P4:P34)</f>
        <v>71703</v>
      </c>
      <c r="Q36" s="56"/>
      <c r="R36" s="76">
        <f>SUM(R4:R34)</f>
        <v>72175</v>
      </c>
      <c r="S36" s="56"/>
      <c r="T36" s="76">
        <f>SUM(T4:T34)</f>
        <v>-156878</v>
      </c>
      <c r="U36" s="56"/>
      <c r="V36" s="76">
        <f>SUM(V4:V34)</f>
        <v>320481</v>
      </c>
      <c r="W36" s="56"/>
      <c r="X36" s="76">
        <f>SUM(X4:X34)</f>
        <v>90449</v>
      </c>
      <c r="Y36" s="56"/>
      <c r="Z36" s="76">
        <f>SUM(Z4:Z34)</f>
        <v>115880</v>
      </c>
      <c r="AA36" s="56"/>
      <c r="AB36" s="76">
        <f>SUM(AB4:AB34)</f>
        <v>118325</v>
      </c>
      <c r="AC36" s="56"/>
      <c r="AD36" s="76">
        <f>SUM(AD4:AD34)</f>
        <v>143841</v>
      </c>
      <c r="AE36" s="56"/>
      <c r="AF36" s="55"/>
      <c r="AG36" s="77">
        <f>SUM(AG4:AG34)</f>
        <v>1213629</v>
      </c>
    </row>
    <row r="37" spans="1:33" ht="24.75" customHeight="1" thickBot="1">
      <c r="A37" s="137"/>
      <c r="B37" s="87"/>
      <c r="C37" s="137"/>
      <c r="D37" s="137"/>
      <c r="E37" s="87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</row>
    <row r="38" spans="1:33" ht="24.75" customHeight="1" thickBot="1">
      <c r="A38" s="141" t="s">
        <v>41</v>
      </c>
      <c r="B38" s="140" t="s">
        <v>74</v>
      </c>
      <c r="C38" s="138"/>
      <c r="D38" s="138"/>
      <c r="E38" s="88">
        <v>850874</v>
      </c>
      <c r="F38" s="22"/>
      <c r="G38" s="78">
        <v>253</v>
      </c>
      <c r="H38" s="79">
        <f>I38-G38</f>
        <v>418</v>
      </c>
      <c r="I38" s="56">
        <v>671</v>
      </c>
      <c r="J38" s="80">
        <f>K38-I38</f>
        <v>348</v>
      </c>
      <c r="K38" s="56">
        <v>1019</v>
      </c>
      <c r="L38" s="79">
        <f>M38-K38</f>
        <v>348</v>
      </c>
      <c r="M38" s="56">
        <v>1367</v>
      </c>
      <c r="N38" s="79">
        <f>O38-M38</f>
        <v>272</v>
      </c>
      <c r="O38" s="56">
        <v>1639</v>
      </c>
      <c r="P38" s="79">
        <f>Q38-O38</f>
        <v>221</v>
      </c>
      <c r="Q38" s="56">
        <v>1860</v>
      </c>
      <c r="R38" s="79">
        <f>S38-Q38</f>
        <v>215</v>
      </c>
      <c r="S38" s="56">
        <v>2075</v>
      </c>
      <c r="T38" s="79">
        <f>U38-S38</f>
        <v>225</v>
      </c>
      <c r="U38" s="56">
        <v>2300</v>
      </c>
      <c r="V38" s="79">
        <f>W38-U38</f>
        <v>280</v>
      </c>
      <c r="W38" s="56">
        <v>2580</v>
      </c>
      <c r="X38" s="79">
        <f>Y38-W38</f>
        <v>293</v>
      </c>
      <c r="Y38" s="56">
        <v>2873</v>
      </c>
      <c r="Z38" s="79">
        <f>AA38-Y38</f>
        <v>355</v>
      </c>
      <c r="AA38" s="56">
        <v>3228</v>
      </c>
      <c r="AB38" s="79">
        <f>AC38-AA38</f>
        <v>380</v>
      </c>
      <c r="AC38" s="56">
        <v>3608</v>
      </c>
      <c r="AD38" s="79">
        <f>AE38-AC38</f>
        <v>458</v>
      </c>
      <c r="AE38" s="81">
        <v>4066</v>
      </c>
      <c r="AF38" s="55"/>
      <c r="AG38" s="56">
        <f>H38+J38+L38+N38+P38+R38+T38+V38+X38+Z38+AB38+AD38</f>
        <v>3813</v>
      </c>
    </row>
    <row r="39" ht="14.25" customHeight="1"/>
    <row r="40" ht="14.25" customHeight="1"/>
  </sheetData>
  <sheetProtection/>
  <printOptions/>
  <pageMargins left="0.75" right="0.75" top="1" bottom="1" header="0.4921259880065918" footer="0.4921259880065918"/>
  <pageSetup horizontalDpi="600" verticalDpi="600" orientation="landscape" paperSize="9" scale="36" r:id="rId1"/>
  <rowBreaks count="30" manualBreakCount="30">
    <brk id="44" max="65535" man="1"/>
    <brk id="66" max="65535" man="1"/>
    <brk id="88" max="65535" man="1"/>
    <brk id="110" max="65535" man="1"/>
    <brk id="132" max="65535" man="1"/>
    <brk id="154" max="65535" man="1"/>
    <brk id="176" max="65535" man="1"/>
    <brk id="198" max="65535" man="1"/>
    <brk id="220" max="65535" man="1"/>
    <brk id="242" max="65535" man="1"/>
    <brk id="264" max="65535" man="1"/>
    <brk id="286" max="65535" man="1"/>
    <brk id="308" max="65535" man="1"/>
    <brk id="330" max="65535" man="1"/>
    <brk id="352" max="65535" man="1"/>
    <brk id="374" max="65535" man="1"/>
    <brk id="396" max="65535" man="1"/>
    <brk id="418" max="65535" man="1"/>
    <brk id="440" max="65535" man="1"/>
    <brk id="462" max="65535" man="1"/>
    <brk id="484" max="65535" man="1"/>
    <brk id="506" max="65535" man="1"/>
    <brk id="528" max="65535" man="1"/>
    <brk id="550" max="65535" man="1"/>
    <brk id="572" max="65535" man="1"/>
    <brk id="594" max="65535" man="1"/>
    <brk id="616" max="65535" man="1"/>
    <brk id="638" max="65535" man="1"/>
    <brk id="660" max="65535" man="1"/>
    <brk id="68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SheetLayoutView="115" zoomScalePageLayoutView="0" workbookViewId="0" topLeftCell="A1">
      <selection activeCell="I43" sqref="I43"/>
    </sheetView>
  </sheetViews>
  <sheetFormatPr defaultColWidth="9.140625" defaultRowHeight="12.75"/>
  <cols>
    <col min="1" max="1" width="4.7109375" style="13" customWidth="1"/>
    <col min="2" max="2" width="31.8515625" style="12" customWidth="1"/>
    <col min="3" max="3" width="9.00390625" style="13" customWidth="1"/>
    <col min="4" max="4" width="15.00390625" style="12" customWidth="1"/>
    <col min="5" max="5" width="2.421875" style="12" customWidth="1"/>
    <col min="6" max="17" width="11.7109375" style="12" customWidth="1"/>
    <col min="18" max="18" width="1.7109375" style="12" customWidth="1"/>
    <col min="19" max="19" width="18.57421875" style="12" customWidth="1"/>
    <col min="20" max="16384" width="9.140625" style="12" customWidth="1"/>
  </cols>
  <sheetData>
    <row r="1" spans="1:19" s="24" customFormat="1" ht="29.25" customHeight="1" thickBot="1">
      <c r="A1" s="26"/>
      <c r="B1" s="38">
        <v>2018</v>
      </c>
      <c r="C1" s="27"/>
      <c r="D1" s="29"/>
      <c r="F1" s="9" t="s">
        <v>57</v>
      </c>
      <c r="G1" s="9" t="s">
        <v>58</v>
      </c>
      <c r="H1" s="20" t="s">
        <v>59</v>
      </c>
      <c r="I1" s="20" t="s">
        <v>60</v>
      </c>
      <c r="J1" s="9" t="s">
        <v>61</v>
      </c>
      <c r="K1" s="9" t="s">
        <v>62</v>
      </c>
      <c r="L1" s="9" t="s">
        <v>63</v>
      </c>
      <c r="M1" s="9" t="s">
        <v>64</v>
      </c>
      <c r="N1" s="9" t="s">
        <v>65</v>
      </c>
      <c r="O1" s="9" t="s">
        <v>66</v>
      </c>
      <c r="P1" s="9" t="s">
        <v>67</v>
      </c>
      <c r="Q1" s="9" t="s">
        <v>68</v>
      </c>
      <c r="S1" s="36" t="s">
        <v>1</v>
      </c>
    </row>
    <row r="2" spans="1:19" s="1" customFormat="1" ht="17.25" customHeight="1" thickBot="1">
      <c r="A2" s="8" t="s">
        <v>77</v>
      </c>
      <c r="B2" s="9" t="s">
        <v>43</v>
      </c>
      <c r="C2" s="10" t="s">
        <v>69</v>
      </c>
      <c r="D2" s="20" t="s">
        <v>56</v>
      </c>
      <c r="E2" s="2"/>
      <c r="F2" s="34" t="s">
        <v>1</v>
      </c>
      <c r="G2" s="34" t="s">
        <v>1</v>
      </c>
      <c r="H2" s="34" t="s">
        <v>1</v>
      </c>
      <c r="I2" s="34" t="s">
        <v>1</v>
      </c>
      <c r="J2" s="34" t="s">
        <v>1</v>
      </c>
      <c r="K2" s="34" t="s">
        <v>1</v>
      </c>
      <c r="L2" s="34" t="s">
        <v>1</v>
      </c>
      <c r="M2" s="34" t="s">
        <v>1</v>
      </c>
      <c r="N2" s="34" t="s">
        <v>1</v>
      </c>
      <c r="O2" s="34" t="s">
        <v>1</v>
      </c>
      <c r="P2" s="34" t="s">
        <v>1</v>
      </c>
      <c r="Q2" s="34" t="s">
        <v>1</v>
      </c>
      <c r="S2" s="37" t="s">
        <v>79</v>
      </c>
    </row>
    <row r="3" ht="6.75" customHeight="1" thickBot="1"/>
    <row r="4" spans="1:19" ht="19.5" customHeight="1" thickBot="1">
      <c r="A4" s="42">
        <v>1</v>
      </c>
      <c r="B4" s="16" t="s">
        <v>53</v>
      </c>
      <c r="C4" s="42" t="s">
        <v>70</v>
      </c>
      <c r="D4" s="82">
        <v>1021250555</v>
      </c>
      <c r="E4" s="15"/>
      <c r="F4" s="89">
        <f>ODEČTY!H4</f>
        <v>2702</v>
      </c>
      <c r="G4" s="107">
        <f>ODEČTY!J4</f>
        <v>2272</v>
      </c>
      <c r="H4" s="89">
        <f>ODEČTY!L4</f>
        <v>2263</v>
      </c>
      <c r="I4" s="107">
        <f>ODEČTY!N4</f>
        <v>1827</v>
      </c>
      <c r="J4" s="89">
        <f>ODEČTY!P4</f>
        <v>1501</v>
      </c>
      <c r="K4" s="107">
        <f>ODEČTY!R4</f>
        <v>1515</v>
      </c>
      <c r="L4" s="89">
        <f>ODEČTY!T4</f>
        <v>1551</v>
      </c>
      <c r="M4" s="107">
        <f>ODEČTY!V4</f>
        <v>1867</v>
      </c>
      <c r="N4" s="89">
        <f>ODEČTY!X4</f>
        <v>1921</v>
      </c>
      <c r="O4" s="107">
        <f>ODEČTY!Z4</f>
        <v>2456</v>
      </c>
      <c r="P4" s="89">
        <f>ODEČTY!AB4</f>
        <v>2518</v>
      </c>
      <c r="Q4" s="90">
        <f>ODEČTY!AD4</f>
        <v>2962</v>
      </c>
      <c r="R4" s="91"/>
      <c r="S4" s="92">
        <f aca="true" t="shared" si="0" ref="S4:S33">F4+G4+H4+I4+J4+K4+L4+M4+N4+O4+P4+Q4</f>
        <v>25355</v>
      </c>
    </row>
    <row r="5" spans="1:19" ht="19.5" customHeight="1" thickBot="1">
      <c r="A5" s="43">
        <v>2</v>
      </c>
      <c r="B5" s="17" t="s">
        <v>54</v>
      </c>
      <c r="C5" s="43" t="s">
        <v>70</v>
      </c>
      <c r="D5" s="83">
        <v>4261500</v>
      </c>
      <c r="E5" s="14"/>
      <c r="F5" s="93">
        <f>ODEČTY!H5</f>
        <v>5980</v>
      </c>
      <c r="G5" s="108">
        <f>ODEČTY!J5</f>
        <v>5066</v>
      </c>
      <c r="H5" s="93">
        <f>ODEČTY!L5</f>
        <v>5059</v>
      </c>
      <c r="I5" s="108">
        <f>ODEČTY!N5</f>
        <v>3961</v>
      </c>
      <c r="J5" s="93">
        <f>ODEČTY!P5</f>
        <v>3284</v>
      </c>
      <c r="K5" s="108">
        <f>ODEČTY!R5</f>
        <v>3393</v>
      </c>
      <c r="L5" s="93">
        <f>ODEČTY!T5</f>
        <v>3490</v>
      </c>
      <c r="M5" s="108">
        <f>ODEČTY!V5</f>
        <v>4216</v>
      </c>
      <c r="N5" s="93">
        <f>ODEČTY!X5</f>
        <v>4351</v>
      </c>
      <c r="O5" s="108">
        <f>ODEČTY!Z5</f>
        <v>5722</v>
      </c>
      <c r="P5" s="93">
        <f>ODEČTY!AB5</f>
        <v>6101</v>
      </c>
      <c r="Q5" s="94">
        <f>ODEČTY!AD5</f>
        <v>7207</v>
      </c>
      <c r="R5" s="91"/>
      <c r="S5" s="92">
        <f t="shared" si="0"/>
        <v>57830</v>
      </c>
    </row>
    <row r="6" spans="1:19" ht="19.5" customHeight="1" thickBot="1">
      <c r="A6" s="43">
        <v>3</v>
      </c>
      <c r="B6" s="17" t="s">
        <v>3</v>
      </c>
      <c r="C6" s="44" t="s">
        <v>71</v>
      </c>
      <c r="D6" s="84">
        <v>18971866</v>
      </c>
      <c r="E6" s="15"/>
      <c r="F6" s="93">
        <f>ODEČTY!H6</f>
        <v>1339</v>
      </c>
      <c r="G6" s="108">
        <f>ODEČTY!J6</f>
        <v>1112</v>
      </c>
      <c r="H6" s="93">
        <f>ODEČTY!L6</f>
        <v>1136</v>
      </c>
      <c r="I6" s="108">
        <f>ODEČTY!N6</f>
        <v>895</v>
      </c>
      <c r="J6" s="93">
        <f>ODEČTY!P6</f>
        <v>739</v>
      </c>
      <c r="K6" s="108">
        <f>ODEČTY!R6</f>
        <v>740</v>
      </c>
      <c r="L6" s="93">
        <f>ODEČTY!T6</f>
        <v>-229633</v>
      </c>
      <c r="M6" s="108">
        <f>ODEČTY!V6</f>
        <v>231333</v>
      </c>
      <c r="N6" s="93">
        <f>ODEČTY!X6</f>
        <v>967</v>
      </c>
      <c r="O6" s="108">
        <f>ODEČTY!Z6</f>
        <v>1217</v>
      </c>
      <c r="P6" s="93">
        <f>ODEČTY!AB6</f>
        <v>1226</v>
      </c>
      <c r="Q6" s="94">
        <f>ODEČTY!AD6</f>
        <v>1459</v>
      </c>
      <c r="R6" s="91"/>
      <c r="S6" s="92">
        <f t="shared" si="0"/>
        <v>12530</v>
      </c>
    </row>
    <row r="7" spans="1:19" ht="19.5" customHeight="1" thickBot="1">
      <c r="A7" s="44">
        <v>4</v>
      </c>
      <c r="B7" s="18" t="s">
        <v>5</v>
      </c>
      <c r="C7" s="44" t="s">
        <v>72</v>
      </c>
      <c r="D7" s="84">
        <v>1020505626</v>
      </c>
      <c r="E7" s="15"/>
      <c r="F7" s="93">
        <f>ODEČTY!H7</f>
        <v>9911</v>
      </c>
      <c r="G7" s="108">
        <f>ODEČTY!J7</f>
        <v>8334</v>
      </c>
      <c r="H7" s="93">
        <f>ODEČTY!L7</f>
        <v>8325</v>
      </c>
      <c r="I7" s="108">
        <f>ODEČTY!N7</f>
        <v>6516</v>
      </c>
      <c r="J7" s="93">
        <f>ODEČTY!P7</f>
        <v>5424</v>
      </c>
      <c r="K7" s="108">
        <f>ODEČTY!R7</f>
        <v>5352</v>
      </c>
      <c r="L7" s="93">
        <f>ODEČTY!T7</f>
        <v>5483</v>
      </c>
      <c r="M7" s="108">
        <f>ODEČTY!V7</f>
        <v>6780</v>
      </c>
      <c r="N7" s="93">
        <f>ODEČTY!X7</f>
        <v>7024</v>
      </c>
      <c r="O7" s="108">
        <f>ODEČTY!Z7</f>
        <v>8803</v>
      </c>
      <c r="P7" s="93">
        <f>ODEČTY!AB7</f>
        <v>9130</v>
      </c>
      <c r="Q7" s="94">
        <f>ODEČTY!AD7</f>
        <v>10908</v>
      </c>
      <c r="R7" s="91"/>
      <c r="S7" s="92">
        <f t="shared" si="0"/>
        <v>91990</v>
      </c>
    </row>
    <row r="8" spans="1:19" ht="19.5" customHeight="1" thickBot="1">
      <c r="A8" s="44">
        <v>5</v>
      </c>
      <c r="B8" s="17" t="s">
        <v>7</v>
      </c>
      <c r="C8" s="43" t="s">
        <v>6</v>
      </c>
      <c r="D8" s="84">
        <v>1021251172</v>
      </c>
      <c r="E8" s="15"/>
      <c r="F8" s="93">
        <f>ODEČTY!H8</f>
        <v>1157</v>
      </c>
      <c r="G8" s="108">
        <f>ODEČTY!J8</f>
        <v>968</v>
      </c>
      <c r="H8" s="93">
        <f>ODEČTY!L8</f>
        <v>1001</v>
      </c>
      <c r="I8" s="108">
        <f>ODEČTY!N8</f>
        <v>670</v>
      </c>
      <c r="J8" s="93">
        <f>ODEČTY!P8</f>
        <v>35</v>
      </c>
      <c r="K8" s="108">
        <f>ODEČTY!R8</f>
        <v>846</v>
      </c>
      <c r="L8" s="93">
        <f>ODEČTY!T8</f>
        <v>463</v>
      </c>
      <c r="M8" s="108">
        <f>ODEČTY!V8</f>
        <v>600</v>
      </c>
      <c r="N8" s="93">
        <f>ODEČTY!X8</f>
        <v>682</v>
      </c>
      <c r="O8" s="108">
        <f>ODEČTY!Z8</f>
        <v>912</v>
      </c>
      <c r="P8" s="93">
        <f>ODEČTY!AB8</f>
        <v>955</v>
      </c>
      <c r="Q8" s="94">
        <f>ODEČTY!AD8</f>
        <v>1196</v>
      </c>
      <c r="R8" s="91"/>
      <c r="S8" s="92">
        <f t="shared" si="0"/>
        <v>9485</v>
      </c>
    </row>
    <row r="9" spans="1:19" ht="19.5" customHeight="1" thickBot="1">
      <c r="A9" s="44">
        <v>6</v>
      </c>
      <c r="B9" s="17" t="s">
        <v>9</v>
      </c>
      <c r="C9" s="43" t="s">
        <v>0</v>
      </c>
      <c r="D9" s="84">
        <v>44899647</v>
      </c>
      <c r="E9" s="15"/>
      <c r="F9" s="93">
        <f>ODEČTY!H9</f>
        <v>3244</v>
      </c>
      <c r="G9" s="108">
        <f>ODEČTY!J9</f>
        <v>2723</v>
      </c>
      <c r="H9" s="93">
        <f>ODEČTY!L9</f>
        <v>2699</v>
      </c>
      <c r="I9" s="108">
        <f>ODEČTY!N9</f>
        <v>2064</v>
      </c>
      <c r="J9" s="93">
        <f>ODEČTY!P9</f>
        <v>1725</v>
      </c>
      <c r="K9" s="108">
        <f>ODEČTY!R9</f>
        <v>1678</v>
      </c>
      <c r="L9" s="93">
        <f>ODEČTY!T9</f>
        <v>1680</v>
      </c>
      <c r="M9" s="108">
        <f>ODEČTY!V9</f>
        <v>1977</v>
      </c>
      <c r="N9" s="93">
        <f>ODEČTY!X9</f>
        <v>1943</v>
      </c>
      <c r="O9" s="108">
        <f>ODEČTY!Z9</f>
        <v>2484</v>
      </c>
      <c r="P9" s="93">
        <f>ODEČTY!AB9</f>
        <v>2566</v>
      </c>
      <c r="Q9" s="94">
        <f>ODEČTY!AD9</f>
        <v>3002</v>
      </c>
      <c r="R9" s="91"/>
      <c r="S9" s="92">
        <f t="shared" si="0"/>
        <v>27785</v>
      </c>
    </row>
    <row r="10" spans="1:19" ht="19.5" customHeight="1" thickBot="1">
      <c r="A10" s="44">
        <v>7</v>
      </c>
      <c r="B10" s="17" t="s">
        <v>10</v>
      </c>
      <c r="C10" s="43" t="s">
        <v>11</v>
      </c>
      <c r="D10" s="84">
        <v>1020505625</v>
      </c>
      <c r="E10" s="15"/>
      <c r="F10" s="93">
        <f>ODEČTY!H10</f>
        <v>2191</v>
      </c>
      <c r="G10" s="108">
        <f>ODEČTY!J10</f>
        <v>1823</v>
      </c>
      <c r="H10" s="93">
        <f>ODEČTY!L10</f>
        <v>1869</v>
      </c>
      <c r="I10" s="108">
        <f>ODEČTY!N10</f>
        <v>1526</v>
      </c>
      <c r="J10" s="93">
        <f>ODEČTY!P10</f>
        <v>1266</v>
      </c>
      <c r="K10" s="108">
        <f>ODEČTY!R10</f>
        <v>1254</v>
      </c>
      <c r="L10" s="93">
        <f>ODEČTY!T10</f>
        <v>1366</v>
      </c>
      <c r="M10" s="108">
        <f>ODEČTY!V10</f>
        <v>1526</v>
      </c>
      <c r="N10" s="93">
        <f>ODEČTY!X10</f>
        <v>1659</v>
      </c>
      <c r="O10" s="108">
        <f>ODEČTY!Z10</f>
        <v>2132</v>
      </c>
      <c r="P10" s="93">
        <f>ODEČTY!AB10</f>
        <v>2168</v>
      </c>
      <c r="Q10" s="94">
        <f>ODEČTY!AD10</f>
        <v>2567</v>
      </c>
      <c r="R10" s="91"/>
      <c r="S10" s="92">
        <f t="shared" si="0"/>
        <v>21347</v>
      </c>
    </row>
    <row r="11" spans="1:19" ht="19.5" customHeight="1" thickBot="1">
      <c r="A11" s="44">
        <v>8</v>
      </c>
      <c r="B11" s="17" t="s">
        <v>12</v>
      </c>
      <c r="C11" s="43" t="s">
        <v>13</v>
      </c>
      <c r="D11" s="84">
        <v>37111095</v>
      </c>
      <c r="E11" s="15"/>
      <c r="F11" s="93">
        <f>ODEČTY!H11</f>
        <v>15382</v>
      </c>
      <c r="G11" s="108">
        <f>ODEČTY!J11</f>
        <v>12947</v>
      </c>
      <c r="H11" s="93">
        <f>ODEČTY!L11</f>
        <v>12883</v>
      </c>
      <c r="I11" s="108">
        <f>ODEČTY!N11</f>
        <v>10473</v>
      </c>
      <c r="J11" s="93">
        <f>ODEČTY!P11</f>
        <v>8063</v>
      </c>
      <c r="K11" s="108">
        <f>ODEČTY!R11</f>
        <v>7897</v>
      </c>
      <c r="L11" s="93">
        <f>ODEČTY!T11</f>
        <v>8136</v>
      </c>
      <c r="M11" s="108">
        <f>ODEČTY!V11</f>
        <v>10239</v>
      </c>
      <c r="N11" s="93">
        <f>ODEČTY!X11</f>
        <v>10754</v>
      </c>
      <c r="O11" s="108">
        <f>ODEČTY!Z11</f>
        <v>13792</v>
      </c>
      <c r="P11" s="93">
        <f>ODEČTY!AB11</f>
        <v>13986</v>
      </c>
      <c r="Q11" s="94">
        <f>ODEČTY!AD11</f>
        <v>16599</v>
      </c>
      <c r="R11" s="91"/>
      <c r="S11" s="92">
        <f t="shared" si="0"/>
        <v>141151</v>
      </c>
    </row>
    <row r="12" spans="1:19" ht="19.5" customHeight="1" thickBot="1">
      <c r="A12" s="44">
        <v>9</v>
      </c>
      <c r="B12" s="17" t="s">
        <v>75</v>
      </c>
      <c r="C12" s="43" t="s">
        <v>6</v>
      </c>
      <c r="D12" s="84">
        <v>1020506801</v>
      </c>
      <c r="E12" s="15"/>
      <c r="F12" s="93">
        <f>ODEČTY!H12</f>
        <v>8054</v>
      </c>
      <c r="G12" s="108">
        <f>ODEČTY!J12</f>
        <v>6345</v>
      </c>
      <c r="H12" s="93">
        <f>ODEČTY!L12</f>
        <v>6730</v>
      </c>
      <c r="I12" s="108">
        <f>ODEČTY!N12</f>
        <v>5474</v>
      </c>
      <c r="J12" s="93">
        <f>ODEČTY!P12</f>
        <v>4838</v>
      </c>
      <c r="K12" s="108">
        <f>ODEČTY!R12</f>
        <v>4883</v>
      </c>
      <c r="L12" s="93">
        <f>ODEČTY!T12</f>
        <v>4960</v>
      </c>
      <c r="M12" s="108">
        <f>ODEČTY!V12</f>
        <v>5848</v>
      </c>
      <c r="N12" s="93">
        <f>ODEČTY!X12</f>
        <v>5917</v>
      </c>
      <c r="O12" s="108">
        <f>ODEČTY!Z12</f>
        <v>7607</v>
      </c>
      <c r="P12" s="93">
        <f>ODEČTY!AB12</f>
        <v>7684</v>
      </c>
      <c r="Q12" s="94">
        <f>ODEČTY!AD12</f>
        <v>9472</v>
      </c>
      <c r="R12" s="91"/>
      <c r="S12" s="92">
        <f t="shared" si="0"/>
        <v>77812</v>
      </c>
    </row>
    <row r="13" spans="1:19" ht="19.5" customHeight="1" thickBot="1">
      <c r="A13" s="44">
        <v>10</v>
      </c>
      <c r="B13" s="17" t="s">
        <v>14</v>
      </c>
      <c r="C13" s="43" t="s">
        <v>15</v>
      </c>
      <c r="D13" s="84">
        <v>1073821127</v>
      </c>
      <c r="E13" s="15"/>
      <c r="F13" s="93">
        <f>ODEČTY!H13</f>
        <v>2533</v>
      </c>
      <c r="G13" s="108">
        <f>ODEČTY!J13</f>
        <v>2122</v>
      </c>
      <c r="H13" s="93">
        <f>ODEČTY!L13</f>
        <v>2119</v>
      </c>
      <c r="I13" s="108">
        <f>ODEČTY!N13</f>
        <v>1671</v>
      </c>
      <c r="J13" s="93">
        <f>ODEČTY!P13</f>
        <v>1381</v>
      </c>
      <c r="K13" s="108">
        <f>ODEČTY!R13</f>
        <v>1368</v>
      </c>
      <c r="L13" s="93">
        <f>ODEČTY!T13</f>
        <v>1300</v>
      </c>
      <c r="M13" s="108">
        <f>ODEČTY!V13</f>
        <v>1748</v>
      </c>
      <c r="N13" s="93">
        <f>ODEČTY!X13</f>
        <v>1787</v>
      </c>
      <c r="O13" s="108">
        <f>ODEČTY!Z13</f>
        <v>2275</v>
      </c>
      <c r="P13" s="93">
        <f>ODEČTY!AB13</f>
        <v>2251</v>
      </c>
      <c r="Q13" s="94">
        <f>ODEČTY!AD13</f>
        <v>2723</v>
      </c>
      <c r="R13" s="91"/>
      <c r="S13" s="92">
        <f t="shared" si="0"/>
        <v>23278</v>
      </c>
    </row>
    <row r="14" spans="1:19" ht="19.5" customHeight="1" thickBot="1">
      <c r="A14" s="44">
        <v>11</v>
      </c>
      <c r="B14" s="17" t="s">
        <v>16</v>
      </c>
      <c r="C14" s="43" t="s">
        <v>17</v>
      </c>
      <c r="D14" s="84">
        <v>1020506787</v>
      </c>
      <c r="E14" s="15"/>
      <c r="F14" s="93">
        <f>ODEČTY!H14</f>
        <v>7174</v>
      </c>
      <c r="G14" s="108">
        <f>ODEČTY!J14</f>
        <v>6842</v>
      </c>
      <c r="H14" s="93">
        <f>ODEČTY!L14</f>
        <v>4911</v>
      </c>
      <c r="I14" s="108">
        <f>ODEČTY!N14</f>
        <v>4592</v>
      </c>
      <c r="J14" s="93">
        <f>ODEČTY!P14</f>
        <v>4751</v>
      </c>
      <c r="K14" s="108">
        <f>ODEČTY!R14</f>
        <v>4283</v>
      </c>
      <c r="L14" s="93">
        <f>ODEČTY!T14</f>
        <v>3709</v>
      </c>
      <c r="M14" s="108">
        <f>ODEČTY!V14</f>
        <v>4239</v>
      </c>
      <c r="N14" s="93">
        <f>ODEČTY!X14</f>
        <v>3904</v>
      </c>
      <c r="O14" s="108">
        <f>ODEČTY!Z14</f>
        <v>4677</v>
      </c>
      <c r="P14" s="93">
        <f>ODEČTY!AB14</f>
        <v>5555</v>
      </c>
      <c r="Q14" s="94">
        <f>ODEČTY!AD14</f>
        <v>8069</v>
      </c>
      <c r="R14" s="91"/>
      <c r="S14" s="92">
        <f t="shared" si="0"/>
        <v>62706</v>
      </c>
    </row>
    <row r="15" spans="1:19" ht="19.5" customHeight="1" thickBot="1">
      <c r="A15" s="44">
        <v>12</v>
      </c>
      <c r="B15" s="17" t="s">
        <v>18</v>
      </c>
      <c r="C15" s="43" t="s">
        <v>6</v>
      </c>
      <c r="D15" s="84">
        <v>1020203285</v>
      </c>
      <c r="E15" s="15"/>
      <c r="F15" s="93">
        <f>ODEČTY!H15</f>
        <v>9114</v>
      </c>
      <c r="G15" s="108">
        <f>ODEČTY!J15</f>
        <v>7624</v>
      </c>
      <c r="H15" s="93">
        <f>ODEČTY!L15</f>
        <v>7492</v>
      </c>
      <c r="I15" s="108">
        <f>ODEČTY!N15</f>
        <v>5894</v>
      </c>
      <c r="J15" s="93">
        <f>ODEČTY!P15</f>
        <v>4735</v>
      </c>
      <c r="K15" s="108">
        <f>ODEČTY!R15</f>
        <v>4821</v>
      </c>
      <c r="L15" s="93">
        <f>ODEČTY!T15</f>
        <v>5053</v>
      </c>
      <c r="M15" s="108">
        <f>ODEČTY!V15</f>
        <v>6225</v>
      </c>
      <c r="N15" s="93">
        <f>ODEČTY!X15</f>
        <v>6504</v>
      </c>
      <c r="O15" s="108">
        <f>ODEČTY!Z15</f>
        <v>8285</v>
      </c>
      <c r="P15" s="93">
        <f>ODEČTY!AB15</f>
        <v>8400</v>
      </c>
      <c r="Q15" s="94">
        <f>ODEČTY!AD15</f>
        <v>10025</v>
      </c>
      <c r="R15" s="91"/>
      <c r="S15" s="92">
        <f t="shared" si="0"/>
        <v>84172</v>
      </c>
    </row>
    <row r="16" spans="1:19" ht="19.5" customHeight="1" thickBot="1">
      <c r="A16" s="44">
        <v>13</v>
      </c>
      <c r="B16" s="17" t="s">
        <v>19</v>
      </c>
      <c r="C16" s="43" t="s">
        <v>20</v>
      </c>
      <c r="D16" s="84">
        <v>1020505801</v>
      </c>
      <c r="E16" s="15"/>
      <c r="F16" s="93">
        <f>ODEČTY!H16</f>
        <v>5745</v>
      </c>
      <c r="G16" s="108">
        <f>ODEČTY!J16</f>
        <v>4822</v>
      </c>
      <c r="H16" s="93">
        <f>ODEČTY!L16</f>
        <v>4864</v>
      </c>
      <c r="I16" s="108">
        <f>ODEČTY!N16</f>
        <v>3797</v>
      </c>
      <c r="J16" s="93">
        <f>ODEČTY!P16</f>
        <v>3166</v>
      </c>
      <c r="K16" s="108">
        <f>ODEČTY!R16</f>
        <v>3636</v>
      </c>
      <c r="L16" s="93">
        <f>ODEČTY!T16</f>
        <v>4279</v>
      </c>
      <c r="M16" s="108">
        <f>ODEČTY!V16</f>
        <v>5407</v>
      </c>
      <c r="N16" s="93">
        <f>ODEČTY!X16</f>
        <v>3515</v>
      </c>
      <c r="O16" s="108">
        <f>ODEČTY!Z16</f>
        <v>4168</v>
      </c>
      <c r="P16" s="93">
        <f>ODEČTY!AB16</f>
        <v>4265</v>
      </c>
      <c r="Q16" s="94">
        <f>ODEČTY!AD16</f>
        <v>5400</v>
      </c>
      <c r="R16" s="91"/>
      <c r="S16" s="92">
        <f t="shared" si="0"/>
        <v>53064</v>
      </c>
    </row>
    <row r="17" spans="1:19" ht="19.5" customHeight="1" thickBot="1">
      <c r="A17" s="44">
        <v>14</v>
      </c>
      <c r="B17" s="17" t="s">
        <v>21</v>
      </c>
      <c r="C17" s="43" t="s">
        <v>0</v>
      </c>
      <c r="D17" s="84">
        <v>4261672</v>
      </c>
      <c r="E17" s="15"/>
      <c r="F17" s="93">
        <f>ODEČTY!H17</f>
        <v>5096</v>
      </c>
      <c r="G17" s="108">
        <f>ODEČTY!J17</f>
        <v>4109</v>
      </c>
      <c r="H17" s="93">
        <f>ODEČTY!L17</f>
        <v>4077</v>
      </c>
      <c r="I17" s="108">
        <f>ODEČTY!N17</f>
        <v>3135</v>
      </c>
      <c r="J17" s="93">
        <f>ODEČTY!P17</f>
        <v>2591</v>
      </c>
      <c r="K17" s="108">
        <f>ODEČTY!R17</f>
        <v>2542</v>
      </c>
      <c r="L17" s="93">
        <f>ODEČTY!T17</f>
        <v>2650</v>
      </c>
      <c r="M17" s="108">
        <f>ODEČTY!V17</f>
        <v>3183</v>
      </c>
      <c r="N17" s="93">
        <f>ODEČTY!X17</f>
        <v>3315</v>
      </c>
      <c r="O17" s="108">
        <f>ODEČTY!Z17</f>
        <v>4516</v>
      </c>
      <c r="P17" s="93">
        <f>ODEČTY!AB17</f>
        <v>4047</v>
      </c>
      <c r="Q17" s="94">
        <f>ODEČTY!AD17</f>
        <v>5180</v>
      </c>
      <c r="R17" s="91"/>
      <c r="S17" s="92">
        <f t="shared" si="0"/>
        <v>44441</v>
      </c>
    </row>
    <row r="18" spans="1:19" ht="19.5" customHeight="1" thickBot="1">
      <c r="A18" s="44">
        <v>15</v>
      </c>
      <c r="B18" s="17" t="s">
        <v>22</v>
      </c>
      <c r="C18" s="43" t="s">
        <v>8</v>
      </c>
      <c r="D18" s="84">
        <v>1020505715</v>
      </c>
      <c r="E18" s="15"/>
      <c r="F18" s="93">
        <f>ODEČTY!H18</f>
        <v>2209</v>
      </c>
      <c r="G18" s="108">
        <f>ODEČTY!J18</f>
        <v>1745</v>
      </c>
      <c r="H18" s="93">
        <f>ODEČTY!L18</f>
        <v>1811</v>
      </c>
      <c r="I18" s="108">
        <f>ODEČTY!N18</f>
        <v>1441</v>
      </c>
      <c r="J18" s="93">
        <f>ODEČTY!P18</f>
        <v>1190</v>
      </c>
      <c r="K18" s="108">
        <f>ODEČTY!R18</f>
        <v>1193</v>
      </c>
      <c r="L18" s="93">
        <f>ODEČTY!T18</f>
        <v>1192</v>
      </c>
      <c r="M18" s="108">
        <f>ODEČTY!V18</f>
        <v>1532</v>
      </c>
      <c r="N18" s="93">
        <f>ODEČTY!X18</f>
        <v>1533</v>
      </c>
      <c r="O18" s="108">
        <f>ODEČTY!Z18</f>
        <v>1945</v>
      </c>
      <c r="P18" s="93">
        <f>ODEČTY!AB18</f>
        <v>1960</v>
      </c>
      <c r="Q18" s="94">
        <f>ODEČTY!AD18</f>
        <v>2420</v>
      </c>
      <c r="R18" s="91"/>
      <c r="S18" s="92">
        <f t="shared" si="0"/>
        <v>20171</v>
      </c>
    </row>
    <row r="19" spans="1:19" ht="19.5" customHeight="1" thickBot="1">
      <c r="A19" s="44">
        <v>16</v>
      </c>
      <c r="B19" s="17" t="s">
        <v>23</v>
      </c>
      <c r="C19" s="43" t="s">
        <v>24</v>
      </c>
      <c r="D19" s="84">
        <v>1074111587</v>
      </c>
      <c r="E19" s="15"/>
      <c r="F19" s="93">
        <f>ODEČTY!H19</f>
        <v>5236</v>
      </c>
      <c r="G19" s="108">
        <f>ODEČTY!J19</f>
        <v>4384</v>
      </c>
      <c r="H19" s="93">
        <f>ODEČTY!L19</f>
        <v>4351</v>
      </c>
      <c r="I19" s="108">
        <f>ODEČTY!N19</f>
        <v>3491</v>
      </c>
      <c r="J19" s="93">
        <f>ODEČTY!P19</f>
        <v>2833</v>
      </c>
      <c r="K19" s="108">
        <f>ODEČTY!R19</f>
        <v>2658</v>
      </c>
      <c r="L19" s="93">
        <f>ODEČTY!T19</f>
        <v>2671</v>
      </c>
      <c r="M19" s="108">
        <f>ODEČTY!V19</f>
        <v>3335</v>
      </c>
      <c r="N19" s="93">
        <f>ODEČTY!X19</f>
        <v>3459</v>
      </c>
      <c r="O19" s="108">
        <f>ODEČTY!Z19</f>
        <v>4564</v>
      </c>
      <c r="P19" s="93">
        <f>ODEČTY!AB19</f>
        <v>4629</v>
      </c>
      <c r="Q19" s="94">
        <f>ODEČTY!AD19</f>
        <v>5495</v>
      </c>
      <c r="R19" s="91"/>
      <c r="S19" s="92">
        <f t="shared" si="0"/>
        <v>47106</v>
      </c>
    </row>
    <row r="20" spans="1:19" ht="19.5" customHeight="1" thickBot="1">
      <c r="A20" s="44">
        <v>17</v>
      </c>
      <c r="B20" s="17" t="s">
        <v>25</v>
      </c>
      <c r="C20" s="43" t="s">
        <v>0</v>
      </c>
      <c r="D20" s="84">
        <v>44899749</v>
      </c>
      <c r="E20" s="15"/>
      <c r="F20" s="93">
        <f>ODEČTY!H20</f>
        <v>2547</v>
      </c>
      <c r="G20" s="108">
        <f>ODEČTY!J20</f>
        <v>2098</v>
      </c>
      <c r="H20" s="93">
        <f>ODEČTY!L20</f>
        <v>2065</v>
      </c>
      <c r="I20" s="108">
        <f>ODEČTY!N20</f>
        <v>1610</v>
      </c>
      <c r="J20" s="93">
        <f>ODEČTY!P20</f>
        <v>1459</v>
      </c>
      <c r="K20" s="108">
        <f>ODEČTY!R20</f>
        <v>1490</v>
      </c>
      <c r="L20" s="93">
        <f>ODEČTY!T20</f>
        <v>1548</v>
      </c>
      <c r="M20" s="108">
        <f>ODEČTY!V20</f>
        <v>1893</v>
      </c>
      <c r="N20" s="93">
        <f>ODEČTY!X20</f>
        <v>1953</v>
      </c>
      <c r="O20" s="108">
        <f>ODEČTY!Z20</f>
        <v>2487</v>
      </c>
      <c r="P20" s="93">
        <f>ODEČTY!AB20</f>
        <v>2352</v>
      </c>
      <c r="Q20" s="94">
        <f>ODEČTY!AD20</f>
        <v>2893</v>
      </c>
      <c r="R20" s="91"/>
      <c r="S20" s="92">
        <f t="shared" si="0"/>
        <v>24395</v>
      </c>
    </row>
    <row r="21" spans="1:19" ht="19.5" customHeight="1" thickBot="1">
      <c r="A21" s="44">
        <v>18</v>
      </c>
      <c r="B21" s="17" t="s">
        <v>26</v>
      </c>
      <c r="C21" s="43" t="s">
        <v>27</v>
      </c>
      <c r="D21" s="84">
        <v>4261560</v>
      </c>
      <c r="E21" s="15"/>
      <c r="F21" s="93">
        <f>ODEČTY!H21</f>
        <v>4140</v>
      </c>
      <c r="G21" s="108">
        <f>ODEČTY!J21</f>
        <v>3502</v>
      </c>
      <c r="H21" s="93">
        <f>ODEČTY!L21</f>
        <v>3511</v>
      </c>
      <c r="I21" s="108">
        <f>ODEČTY!N21</f>
        <v>2733</v>
      </c>
      <c r="J21" s="93">
        <f>ODEČTY!P21</f>
        <v>2308</v>
      </c>
      <c r="K21" s="108">
        <f>ODEČTY!R21</f>
        <v>2289</v>
      </c>
      <c r="L21" s="93">
        <f>ODEČTY!T21</f>
        <v>2326</v>
      </c>
      <c r="M21" s="108">
        <f>ODEČTY!V21</f>
        <v>2843</v>
      </c>
      <c r="N21" s="93">
        <f>ODEČTY!X21</f>
        <v>2981</v>
      </c>
      <c r="O21" s="108">
        <f>ODEČTY!Z21</f>
        <v>3800</v>
      </c>
      <c r="P21" s="93">
        <f>ODEČTY!AB21</f>
        <v>3875</v>
      </c>
      <c r="Q21" s="94">
        <f>ODEČTY!AD21</f>
        <v>4637</v>
      </c>
      <c r="R21" s="91"/>
      <c r="S21" s="92">
        <f t="shared" si="0"/>
        <v>38945</v>
      </c>
    </row>
    <row r="22" spans="1:19" ht="19.5" customHeight="1" thickBot="1">
      <c r="A22" s="44">
        <v>19</v>
      </c>
      <c r="B22" s="17" t="s">
        <v>28</v>
      </c>
      <c r="C22" s="43" t="s">
        <v>8</v>
      </c>
      <c r="D22" s="84">
        <v>1020505696</v>
      </c>
      <c r="E22" s="15"/>
      <c r="F22" s="93">
        <f>ODEČTY!H22</f>
        <v>1459</v>
      </c>
      <c r="G22" s="108">
        <f>ODEČTY!J22</f>
        <v>1221</v>
      </c>
      <c r="H22" s="93">
        <f>ODEČTY!L22</f>
        <v>1214</v>
      </c>
      <c r="I22" s="108">
        <f>ODEČTY!N22</f>
        <v>944</v>
      </c>
      <c r="J22" s="93">
        <f>ODEČTY!P22</f>
        <v>777</v>
      </c>
      <c r="K22" s="108">
        <f>ODEČTY!R22</f>
        <v>769</v>
      </c>
      <c r="L22" s="93">
        <f>ODEČTY!T22</f>
        <v>773</v>
      </c>
      <c r="M22" s="108">
        <f>ODEČTY!V22</f>
        <v>941</v>
      </c>
      <c r="N22" s="93">
        <f>ODEČTY!X22</f>
        <v>995</v>
      </c>
      <c r="O22" s="108">
        <f>ODEČTY!Z22</f>
        <v>1259</v>
      </c>
      <c r="P22" s="93">
        <f>ODEČTY!AB22</f>
        <v>1284</v>
      </c>
      <c r="Q22" s="94">
        <f>ODEČTY!AD22</f>
        <v>1502</v>
      </c>
      <c r="R22" s="91"/>
      <c r="S22" s="92">
        <f t="shared" si="0"/>
        <v>13138</v>
      </c>
    </row>
    <row r="23" spans="1:19" ht="19.5" customHeight="1" thickBot="1">
      <c r="A23" s="43">
        <v>20</v>
      </c>
      <c r="B23" s="17" t="s">
        <v>29</v>
      </c>
      <c r="C23" s="43" t="s">
        <v>6</v>
      </c>
      <c r="D23" s="84">
        <v>18972256</v>
      </c>
      <c r="E23" s="15"/>
      <c r="F23" s="93">
        <f>ODEČTY!H23</f>
        <v>10222</v>
      </c>
      <c r="G23" s="108">
        <f>ODEČTY!J23</f>
        <v>8648</v>
      </c>
      <c r="H23" s="93">
        <f>ODEČTY!L23</f>
        <v>8857</v>
      </c>
      <c r="I23" s="108">
        <f>ODEČTY!N23</f>
        <v>6942</v>
      </c>
      <c r="J23" s="93">
        <f>ODEČTY!P23</f>
        <v>5648</v>
      </c>
      <c r="K23" s="108">
        <f>ODEČTY!R23</f>
        <v>5534</v>
      </c>
      <c r="L23" s="93">
        <f>ODEČTY!T23</f>
        <v>5726</v>
      </c>
      <c r="M23" s="108">
        <f>ODEČTY!V23</f>
        <v>7085</v>
      </c>
      <c r="N23" s="93">
        <f>ODEČTY!X23</f>
        <v>7179</v>
      </c>
      <c r="O23" s="108">
        <f>ODEČTY!Z23</f>
        <v>9504</v>
      </c>
      <c r="P23" s="93">
        <f>ODEČTY!AB23</f>
        <v>9621</v>
      </c>
      <c r="Q23" s="94">
        <f>ODEČTY!AD23</f>
        <v>12008</v>
      </c>
      <c r="R23" s="91"/>
      <c r="S23" s="92">
        <f t="shared" si="0"/>
        <v>96974</v>
      </c>
    </row>
    <row r="24" spans="1:19" ht="19.5" customHeight="1" thickBot="1">
      <c r="A24" s="43">
        <v>21</v>
      </c>
      <c r="B24" s="17" t="s">
        <v>30</v>
      </c>
      <c r="C24" s="43" t="s">
        <v>20</v>
      </c>
      <c r="D24" s="84">
        <v>1021250655</v>
      </c>
      <c r="E24" s="15"/>
      <c r="F24" s="93">
        <f>ODEČTY!H24</f>
        <v>4173</v>
      </c>
      <c r="G24" s="108">
        <f>ODEČTY!J24</f>
        <v>3505</v>
      </c>
      <c r="H24" s="93">
        <f>ODEČTY!L24</f>
        <v>3514</v>
      </c>
      <c r="I24" s="108">
        <f>ODEČTY!N24</f>
        <v>2760</v>
      </c>
      <c r="J24" s="93">
        <f>ODEČTY!P24</f>
        <v>2263</v>
      </c>
      <c r="K24" s="108">
        <f>ODEČTY!R24</f>
        <v>2235</v>
      </c>
      <c r="L24" s="93">
        <f>ODEČTY!T24</f>
        <v>2289</v>
      </c>
      <c r="M24" s="108">
        <f>ODEČTY!V24</f>
        <v>2810</v>
      </c>
      <c r="N24" s="93">
        <f>ODEČTY!X24</f>
        <v>2951</v>
      </c>
      <c r="O24" s="108">
        <f>ODEČTY!Z24</f>
        <v>3745</v>
      </c>
      <c r="P24" s="93">
        <f>ODEČTY!AB24</f>
        <v>3851</v>
      </c>
      <c r="Q24" s="94">
        <f>ODEČTY!AD24</f>
        <v>4497</v>
      </c>
      <c r="R24" s="91"/>
      <c r="S24" s="92">
        <f t="shared" si="0"/>
        <v>38593</v>
      </c>
    </row>
    <row r="25" spans="1:19" ht="19.5" customHeight="1" thickBot="1">
      <c r="A25" s="43">
        <v>22</v>
      </c>
      <c r="B25" s="17" t="s">
        <v>31</v>
      </c>
      <c r="C25" s="43" t="s">
        <v>20</v>
      </c>
      <c r="D25" s="84">
        <v>1021250108</v>
      </c>
      <c r="E25" s="15"/>
      <c r="F25" s="93">
        <f>ODEČTY!H25</f>
        <v>3738</v>
      </c>
      <c r="G25" s="108">
        <f>ODEČTY!J25</f>
        <v>3182</v>
      </c>
      <c r="H25" s="93">
        <f>ODEČTY!L25</f>
        <v>3074</v>
      </c>
      <c r="I25" s="108">
        <f>ODEČTY!N25</f>
        <v>2438</v>
      </c>
      <c r="J25" s="93">
        <f>ODEČTY!P25</f>
        <v>1937</v>
      </c>
      <c r="K25" s="108">
        <f>ODEČTY!R25</f>
        <v>1977</v>
      </c>
      <c r="L25" s="93">
        <f>ODEČTY!T25</f>
        <v>2072</v>
      </c>
      <c r="M25" s="108">
        <f>ODEČTY!V25</f>
        <v>2567</v>
      </c>
      <c r="N25" s="93">
        <f>ODEČTY!X25</f>
        <v>2506</v>
      </c>
      <c r="O25" s="108">
        <f>ODEČTY!Z25</f>
        <v>3462</v>
      </c>
      <c r="P25" s="93">
        <f>ODEČTY!AB25</f>
        <v>3562</v>
      </c>
      <c r="Q25" s="94">
        <f>ODEČTY!AD25</f>
        <v>4253</v>
      </c>
      <c r="R25" s="91"/>
      <c r="S25" s="92">
        <f t="shared" si="0"/>
        <v>34768</v>
      </c>
    </row>
    <row r="26" spans="1:19" ht="19.5" customHeight="1" thickBot="1">
      <c r="A26" s="43">
        <v>23</v>
      </c>
      <c r="B26" s="17" t="s">
        <v>32</v>
      </c>
      <c r="C26" s="43" t="s">
        <v>8</v>
      </c>
      <c r="D26" s="84">
        <v>1020505777</v>
      </c>
      <c r="E26" s="15"/>
      <c r="F26" s="93">
        <f>ODEČTY!H26</f>
        <v>2086</v>
      </c>
      <c r="G26" s="108">
        <f>ODEČTY!J26</f>
        <v>1761</v>
      </c>
      <c r="H26" s="93">
        <f>ODEČTY!L26</f>
        <v>1796</v>
      </c>
      <c r="I26" s="108">
        <f>ODEČTY!N26</f>
        <v>1260</v>
      </c>
      <c r="J26" s="93">
        <f>ODEČTY!P26</f>
        <v>905</v>
      </c>
      <c r="K26" s="108">
        <f>ODEČTY!R26</f>
        <v>936</v>
      </c>
      <c r="L26" s="93">
        <f>ODEČTY!T26</f>
        <v>974</v>
      </c>
      <c r="M26" s="108">
        <f>ODEČTY!V26</f>
        <v>1222</v>
      </c>
      <c r="N26" s="93">
        <f>ODEČTY!X26</f>
        <v>1324</v>
      </c>
      <c r="O26" s="108">
        <f>ODEČTY!Z26</f>
        <v>1691</v>
      </c>
      <c r="P26" s="93">
        <f>ODEČTY!AB26</f>
        <v>1699</v>
      </c>
      <c r="Q26" s="94">
        <f>ODEČTY!AD26</f>
        <v>2037</v>
      </c>
      <c r="R26" s="91"/>
      <c r="S26" s="92">
        <f t="shared" si="0"/>
        <v>17691</v>
      </c>
    </row>
    <row r="27" spans="1:19" ht="19.5" customHeight="1" thickBot="1">
      <c r="A27" s="43">
        <v>24</v>
      </c>
      <c r="B27" s="17" t="s">
        <v>33</v>
      </c>
      <c r="C27" s="43" t="s">
        <v>11</v>
      </c>
      <c r="D27" s="84">
        <v>1021251123</v>
      </c>
      <c r="E27" s="15"/>
      <c r="F27" s="93">
        <f>ODEČTY!H27</f>
        <v>4435</v>
      </c>
      <c r="G27" s="108">
        <f>ODEČTY!J27</f>
        <v>3701</v>
      </c>
      <c r="H27" s="93">
        <f>ODEČTY!L27</f>
        <v>3943</v>
      </c>
      <c r="I27" s="108">
        <f>ODEČTY!N27</f>
        <v>3045</v>
      </c>
      <c r="J27" s="93">
        <f>ODEČTY!P27</f>
        <v>2475</v>
      </c>
      <c r="K27" s="108">
        <f>ODEČTY!R27</f>
        <v>2472</v>
      </c>
      <c r="L27" s="93">
        <f>ODEČTY!T27</f>
        <v>2587</v>
      </c>
      <c r="M27" s="108">
        <f>ODEČTY!V27</f>
        <v>3153</v>
      </c>
      <c r="N27" s="93">
        <f>ODEČTY!X27</f>
        <v>3249</v>
      </c>
      <c r="O27" s="108">
        <f>ODEČTY!Z27</f>
        <v>4149</v>
      </c>
      <c r="P27" s="93">
        <f>ODEČTY!AB27</f>
        <v>4260</v>
      </c>
      <c r="Q27" s="94">
        <f>ODEČTY!AD27</f>
        <v>5023</v>
      </c>
      <c r="R27" s="91"/>
      <c r="S27" s="92">
        <f t="shared" si="0"/>
        <v>42492</v>
      </c>
    </row>
    <row r="28" spans="1:19" ht="19.5" customHeight="1" thickBot="1">
      <c r="A28" s="43">
        <v>25</v>
      </c>
      <c r="B28" s="17" t="s">
        <v>34</v>
      </c>
      <c r="C28" s="43" t="s">
        <v>0</v>
      </c>
      <c r="D28" s="84">
        <v>44899876</v>
      </c>
      <c r="E28" s="15"/>
      <c r="F28" s="93">
        <f>ODEČTY!H28</f>
        <v>1116</v>
      </c>
      <c r="G28" s="108">
        <f>ODEČTY!J28</f>
        <v>958</v>
      </c>
      <c r="H28" s="93">
        <f>ODEČTY!L28</f>
        <v>959</v>
      </c>
      <c r="I28" s="108">
        <f>ODEČTY!N28</f>
        <v>748</v>
      </c>
      <c r="J28" s="93">
        <f>ODEČTY!P28</f>
        <v>617</v>
      </c>
      <c r="K28" s="108">
        <f>ODEČTY!R28</f>
        <v>614</v>
      </c>
      <c r="L28" s="93">
        <f>ODEČTY!T28</f>
        <v>627</v>
      </c>
      <c r="M28" s="108">
        <f>ODEČTY!V28</f>
        <v>756</v>
      </c>
      <c r="N28" s="93">
        <f>ODEČTY!X28</f>
        <v>798</v>
      </c>
      <c r="O28" s="108">
        <f>ODEČTY!Z28</f>
        <v>1010</v>
      </c>
      <c r="P28" s="93">
        <f>ODEČTY!AB28</f>
        <v>1042</v>
      </c>
      <c r="Q28" s="94">
        <f>ODEČTY!AD28</f>
        <v>1240</v>
      </c>
      <c r="R28" s="91"/>
      <c r="S28" s="92">
        <f t="shared" si="0"/>
        <v>10485</v>
      </c>
    </row>
    <row r="29" spans="1:19" ht="19.5" customHeight="1" thickBot="1">
      <c r="A29" s="43">
        <v>26</v>
      </c>
      <c r="B29" s="17" t="s">
        <v>35</v>
      </c>
      <c r="C29" s="43" t="s">
        <v>4</v>
      </c>
      <c r="D29" s="84">
        <v>2008069836</v>
      </c>
      <c r="E29" s="15"/>
      <c r="F29" s="93">
        <f>ODEČTY!H29</f>
        <v>493</v>
      </c>
      <c r="G29" s="108">
        <f>ODEČTY!J29</f>
        <v>485</v>
      </c>
      <c r="H29" s="93">
        <f>ODEČTY!L29</f>
        <v>596</v>
      </c>
      <c r="I29" s="108">
        <f>ODEČTY!N29</f>
        <v>523</v>
      </c>
      <c r="J29" s="93">
        <f>ODEČTY!P29</f>
        <v>546</v>
      </c>
      <c r="K29" s="108">
        <f>ODEČTY!R29</f>
        <v>578</v>
      </c>
      <c r="L29" s="93">
        <f>ODEČTY!T29</f>
        <v>532</v>
      </c>
      <c r="M29" s="108">
        <f>ODEČTY!V29</f>
        <v>622</v>
      </c>
      <c r="N29" s="93">
        <f>ODEČTY!X29</f>
        <v>509</v>
      </c>
      <c r="O29" s="108">
        <f>ODEČTY!Z29</f>
        <v>542</v>
      </c>
      <c r="P29" s="93">
        <f>ODEČTY!AB29</f>
        <v>525</v>
      </c>
      <c r="Q29" s="94">
        <f>ODEČTY!AD29</f>
        <v>606</v>
      </c>
      <c r="R29" s="91"/>
      <c r="S29" s="92">
        <f t="shared" si="0"/>
        <v>6557</v>
      </c>
    </row>
    <row r="30" spans="1:19" ht="19.5" customHeight="1" thickBot="1">
      <c r="A30" s="43">
        <v>27</v>
      </c>
      <c r="B30" s="17" t="s">
        <v>36</v>
      </c>
      <c r="C30" s="43" t="s">
        <v>6</v>
      </c>
      <c r="D30" s="84">
        <v>51027171</v>
      </c>
      <c r="E30" s="15"/>
      <c r="F30" s="93">
        <f>ODEČTY!H30</f>
        <v>6843</v>
      </c>
      <c r="G30" s="108">
        <f>ODEČTY!J30</f>
        <v>5721</v>
      </c>
      <c r="H30" s="93">
        <f>ODEČTY!L30</f>
        <v>5743</v>
      </c>
      <c r="I30" s="108">
        <f>ODEČTY!N30</f>
        <v>4461</v>
      </c>
      <c r="J30" s="93">
        <f>ODEČTY!P30</f>
        <v>3647</v>
      </c>
      <c r="K30" s="108">
        <f>ODEČTY!R30</f>
        <v>3644</v>
      </c>
      <c r="L30" s="93">
        <f>ODEČTY!T30</f>
        <v>3687</v>
      </c>
      <c r="M30" s="108">
        <f>ODEČTY!V30</f>
        <v>4565</v>
      </c>
      <c r="N30" s="93">
        <f>ODEČTY!X30</f>
        <v>4753</v>
      </c>
      <c r="O30" s="108">
        <f>ODEČTY!Z30</f>
        <v>6117</v>
      </c>
      <c r="P30" s="93">
        <f>ODEČTY!AB30</f>
        <v>6285</v>
      </c>
      <c r="Q30" s="94">
        <f>ODEČTY!AD30</f>
        <v>7424</v>
      </c>
      <c r="R30" s="91"/>
      <c r="S30" s="92">
        <f t="shared" si="0"/>
        <v>62890</v>
      </c>
    </row>
    <row r="31" spans="1:19" ht="19.5" customHeight="1" thickBot="1">
      <c r="A31" s="43">
        <v>28</v>
      </c>
      <c r="B31" s="17" t="s">
        <v>37</v>
      </c>
      <c r="C31" s="43" t="s">
        <v>8</v>
      </c>
      <c r="D31" s="84">
        <v>72374063</v>
      </c>
      <c r="E31" s="15"/>
      <c r="F31" s="93">
        <f>ODEČTY!H31</f>
        <v>2339</v>
      </c>
      <c r="G31" s="108">
        <f>ODEČTY!J31</f>
        <v>1958</v>
      </c>
      <c r="H31" s="93">
        <f>ODEČTY!L31</f>
        <v>1971</v>
      </c>
      <c r="I31" s="108">
        <f>ODEČTY!N31</f>
        <v>1519</v>
      </c>
      <c r="J31" s="93">
        <f>ODEČTY!P31</f>
        <v>1255</v>
      </c>
      <c r="K31" s="108">
        <f>ODEČTY!R31</f>
        <v>1223</v>
      </c>
      <c r="L31" s="93">
        <f>ODEČTY!T31</f>
        <v>1273</v>
      </c>
      <c r="M31" s="108">
        <f>ODEČTY!V31</f>
        <v>1563</v>
      </c>
      <c r="N31" s="93">
        <f>ODEČTY!X31</f>
        <v>1621</v>
      </c>
      <c r="O31" s="108">
        <f>ODEČTY!Z31</f>
        <v>2080</v>
      </c>
      <c r="P31" s="93">
        <f>ODEČTY!AB31</f>
        <v>2163</v>
      </c>
      <c r="Q31" s="94">
        <f>ODEČTY!AD31</f>
        <v>2603</v>
      </c>
      <c r="R31" s="91"/>
      <c r="S31" s="92">
        <f t="shared" si="0"/>
        <v>21568</v>
      </c>
    </row>
    <row r="32" spans="1:19" ht="19.5" customHeight="1" thickBot="1">
      <c r="A32" s="43">
        <v>29</v>
      </c>
      <c r="B32" s="17" t="s">
        <v>38</v>
      </c>
      <c r="C32" s="43" t="s">
        <v>39</v>
      </c>
      <c r="D32" s="84">
        <v>61020705280</v>
      </c>
      <c r="E32" s="15"/>
      <c r="F32" s="93">
        <f>ODEČTY!H32</f>
        <v>39</v>
      </c>
      <c r="G32" s="108">
        <f>ODEČTY!J32</f>
        <v>37</v>
      </c>
      <c r="H32" s="93">
        <f>ODEČTY!L32</f>
        <v>42</v>
      </c>
      <c r="I32" s="108">
        <f>ODEČTY!N32</f>
        <v>39</v>
      </c>
      <c r="J32" s="93">
        <f>ODEČTY!P32</f>
        <v>38</v>
      </c>
      <c r="K32" s="108">
        <f>ODEČTY!R32</f>
        <v>43</v>
      </c>
      <c r="L32" s="93">
        <f>ODEČTY!T32</f>
        <v>41</v>
      </c>
      <c r="M32" s="108">
        <f>ODEČTY!V32</f>
        <v>42</v>
      </c>
      <c r="N32" s="93">
        <f>ODEČTY!X32</f>
        <v>37</v>
      </c>
      <c r="O32" s="108">
        <f>ODEČTY!Z32</f>
        <v>40</v>
      </c>
      <c r="P32" s="93">
        <f>ODEČTY!AB32</f>
        <v>37</v>
      </c>
      <c r="Q32" s="94">
        <f>ODEČTY!AD32</f>
        <v>41</v>
      </c>
      <c r="R32" s="91"/>
      <c r="S32" s="92">
        <f t="shared" si="0"/>
        <v>476</v>
      </c>
    </row>
    <row r="33" spans="1:19" ht="19.5" customHeight="1" thickBot="1">
      <c r="A33" s="45">
        <v>30</v>
      </c>
      <c r="B33" s="41" t="s">
        <v>73</v>
      </c>
      <c r="C33" s="45" t="s">
        <v>40</v>
      </c>
      <c r="D33" s="85">
        <v>65605776</v>
      </c>
      <c r="E33" s="15"/>
      <c r="F33" s="104">
        <f>ODEČTY!H33</f>
        <v>112</v>
      </c>
      <c r="G33" s="109">
        <f>ODEČTY!J33</f>
        <v>91</v>
      </c>
      <c r="H33" s="104">
        <f>ODEČTY!L33</f>
        <v>122</v>
      </c>
      <c r="I33" s="109">
        <f>ODEČTY!N33</f>
        <v>115</v>
      </c>
      <c r="J33" s="104">
        <f>ODEČTY!P33</f>
        <v>112</v>
      </c>
      <c r="K33" s="109">
        <f>ODEČTY!R33</f>
        <v>122</v>
      </c>
      <c r="L33" s="104">
        <f>ODEČTY!T33</f>
        <v>119</v>
      </c>
      <c r="M33" s="109">
        <f>ODEČTY!V33</f>
        <v>123</v>
      </c>
      <c r="N33" s="104">
        <f>ODEČTY!X33</f>
        <v>108</v>
      </c>
      <c r="O33" s="109">
        <f>ODEČTY!Z33</f>
        <v>120</v>
      </c>
      <c r="P33" s="104">
        <f>ODEČTY!AB33</f>
        <v>0</v>
      </c>
      <c r="Q33" s="105">
        <f>ODEČTY!AD33</f>
        <v>0</v>
      </c>
      <c r="R33" s="91"/>
      <c r="S33" s="106">
        <f t="shared" si="0"/>
        <v>1144</v>
      </c>
    </row>
    <row r="34" spans="1:19" ht="19.5" customHeight="1" thickBot="1">
      <c r="A34" s="46">
        <v>31</v>
      </c>
      <c r="B34" s="19" t="s">
        <v>81</v>
      </c>
      <c r="C34" s="46"/>
      <c r="D34" s="86">
        <v>1023231184</v>
      </c>
      <c r="E34" s="15"/>
      <c r="F34" s="95">
        <f>ODEČTY!H34</f>
        <v>356</v>
      </c>
      <c r="G34" s="110">
        <f>ODEČTY!J34</f>
        <v>296</v>
      </c>
      <c r="H34" s="95">
        <f>ODEČTY!L34</f>
        <v>294</v>
      </c>
      <c r="I34" s="110">
        <f>ODEČTY!N34</f>
        <v>231</v>
      </c>
      <c r="J34" s="95">
        <f>ODEČTY!P34</f>
        <v>194</v>
      </c>
      <c r="K34" s="110">
        <f>ODEČTY!R34</f>
        <v>190</v>
      </c>
      <c r="L34" s="95">
        <f>ODEČTY!T34</f>
        <v>198</v>
      </c>
      <c r="M34" s="110">
        <f>ODEČTY!V34</f>
        <v>241</v>
      </c>
      <c r="N34" s="95">
        <f>ODEČTY!X34</f>
        <v>250</v>
      </c>
      <c r="O34" s="110">
        <f>ODEČTY!Z34</f>
        <v>319</v>
      </c>
      <c r="P34" s="95">
        <f>ODEČTY!AB34</f>
        <v>328</v>
      </c>
      <c r="Q34" s="96">
        <f>ODEČTY!AD34</f>
        <v>393</v>
      </c>
      <c r="R34" s="91"/>
      <c r="S34" s="92">
        <f>F34+G34+H34+I34+J34+K34+L34+M34+N34+O34+P34+Q34</f>
        <v>3290</v>
      </c>
    </row>
    <row r="35" spans="4:19" ht="19.5" customHeight="1" thickBot="1">
      <c r="D35" s="87"/>
      <c r="F35" s="91"/>
      <c r="G35" s="91"/>
      <c r="H35" s="91"/>
      <c r="I35" s="97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 ht="19.5" customHeight="1" thickBot="1">
      <c r="B36" s="21" t="s">
        <v>76</v>
      </c>
      <c r="D36" s="87"/>
      <c r="F36" s="98">
        <f>ODEČTY!H36</f>
        <v>131165</v>
      </c>
      <c r="G36" s="98">
        <f>ODEČTY!J36</f>
        <v>110402</v>
      </c>
      <c r="H36" s="99">
        <f>ODEČTY!L36</f>
        <v>109291</v>
      </c>
      <c r="I36" s="99">
        <f>ODEČTY!N36</f>
        <v>86795</v>
      </c>
      <c r="J36" s="98">
        <f>ODEČTY!P36</f>
        <v>71703</v>
      </c>
      <c r="K36" s="100">
        <f>ODEČTY!R36</f>
        <v>72175</v>
      </c>
      <c r="L36" s="98">
        <f>ODEČTY!T36</f>
        <v>-156878</v>
      </c>
      <c r="M36" s="100">
        <f>ODEČTY!V36</f>
        <v>320481</v>
      </c>
      <c r="N36" s="98">
        <f>ODEČTY!X36</f>
        <v>90449</v>
      </c>
      <c r="O36" s="100">
        <f>ODEČTY!Z36</f>
        <v>115880</v>
      </c>
      <c r="P36" s="98">
        <f>ODEČTY!AB36</f>
        <v>118325</v>
      </c>
      <c r="Q36" s="100">
        <f>ODEČTY!AD36</f>
        <v>143841</v>
      </c>
      <c r="R36" s="91"/>
      <c r="S36" s="98">
        <f>SUM(S4:S33)</f>
        <v>1210339</v>
      </c>
    </row>
    <row r="37" spans="4:19" ht="19.5" customHeight="1" thickBot="1">
      <c r="D37" s="87"/>
      <c r="F37" s="91"/>
      <c r="G37" s="91"/>
      <c r="H37" s="91"/>
      <c r="I37" s="97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9.5" customHeight="1" thickBot="1">
      <c r="A38" s="20" t="s">
        <v>41</v>
      </c>
      <c r="B38" s="9" t="s">
        <v>74</v>
      </c>
      <c r="C38" s="23"/>
      <c r="D38" s="88">
        <v>850874</v>
      </c>
      <c r="E38" s="22"/>
      <c r="F38" s="101">
        <f>ODEČTY!H38</f>
        <v>418</v>
      </c>
      <c r="G38" s="101">
        <f>ODEČTY!J38</f>
        <v>348</v>
      </c>
      <c r="H38" s="102">
        <f>ODEČTY!L38</f>
        <v>348</v>
      </c>
      <c r="I38" s="102">
        <f>ODEČTY!N38</f>
        <v>272</v>
      </c>
      <c r="J38" s="101">
        <f>ODEČTY!P38</f>
        <v>221</v>
      </c>
      <c r="K38" s="103">
        <f>ODEČTY!R38</f>
        <v>215</v>
      </c>
      <c r="L38" s="101">
        <f>ODEČTY!T38</f>
        <v>225</v>
      </c>
      <c r="M38" s="103">
        <f>ODEČTY!V38</f>
        <v>280</v>
      </c>
      <c r="N38" s="101">
        <f>ODEČTY!X38</f>
        <v>293</v>
      </c>
      <c r="O38" s="103">
        <f>ODEČTY!Z38</f>
        <v>355</v>
      </c>
      <c r="P38" s="101">
        <f>ODEČTY!AB38</f>
        <v>380</v>
      </c>
      <c r="Q38" s="103">
        <f>ODEČTY!AD38</f>
        <v>458</v>
      </c>
      <c r="R38" s="91"/>
      <c r="S38" s="92">
        <f>F38+G38+H38+I38+J38+K38+L38+M38+N38+O38+P38+Q38</f>
        <v>3813</v>
      </c>
    </row>
    <row r="39" ht="14.25" customHeight="1"/>
    <row r="40" ht="14.25" customHeight="1"/>
  </sheetData>
  <sheetProtection/>
  <printOptions/>
  <pageMargins left="0.7" right="0.7" top="0.787401575" bottom="0.787401575" header="0.3" footer="0.3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="160" zoomScaleNormal="160" zoomScaleSheetLayoutView="100" zoomScalePageLayoutView="0" workbookViewId="0" topLeftCell="A1">
      <selection activeCell="D35" sqref="D35"/>
    </sheetView>
  </sheetViews>
  <sheetFormatPr defaultColWidth="9.140625" defaultRowHeight="19.5" customHeight="1"/>
  <cols>
    <col min="1" max="1" width="6.7109375" style="6" customWidth="1"/>
    <col min="2" max="2" width="25.28125" style="0" customWidth="1"/>
    <col min="3" max="3" width="15.57421875" style="3" customWidth="1"/>
    <col min="4" max="4" width="14.421875" style="0" customWidth="1"/>
  </cols>
  <sheetData>
    <row r="1" spans="1:3" s="4" customFormat="1" ht="19.5" customHeight="1" thickBot="1">
      <c r="A1" s="7" t="s">
        <v>78</v>
      </c>
      <c r="C1" s="5"/>
    </row>
    <row r="2" spans="1:4" ht="19.5" customHeight="1" thickBot="1">
      <c r="A2" s="8" t="s">
        <v>42</v>
      </c>
      <c r="B2" s="9" t="s">
        <v>43</v>
      </c>
      <c r="C2" s="39" t="s">
        <v>52</v>
      </c>
      <c r="D2" s="11" t="s">
        <v>55</v>
      </c>
    </row>
    <row r="3" spans="1:4" ht="19.5" customHeight="1">
      <c r="A3" s="114">
        <v>1</v>
      </c>
      <c r="B3" s="117" t="s">
        <v>53</v>
      </c>
      <c r="C3" s="121">
        <f>ODEČTY!E4</f>
        <v>1021250555</v>
      </c>
      <c r="D3" s="123">
        <f>ODEČTY!AG4</f>
        <v>25355</v>
      </c>
    </row>
    <row r="4" spans="1:4" ht="19.5" customHeight="1">
      <c r="A4" s="115">
        <v>2</v>
      </c>
      <c r="B4" s="113" t="s">
        <v>54</v>
      </c>
      <c r="C4" s="122">
        <f>ODEČTY!E5</f>
        <v>4261500</v>
      </c>
      <c r="D4" s="124">
        <f>ODEČTY!AG5</f>
        <v>57830</v>
      </c>
    </row>
    <row r="5" spans="1:4" ht="19.5" customHeight="1">
      <c r="A5" s="115">
        <v>3</v>
      </c>
      <c r="B5" s="113" t="s">
        <v>45</v>
      </c>
      <c r="C5" s="122">
        <f>ODEČTY!E6</f>
        <v>18971866</v>
      </c>
      <c r="D5" s="124">
        <f>ODEČTY!AG6</f>
        <v>12530</v>
      </c>
    </row>
    <row r="6" spans="1:4" ht="19.5" customHeight="1">
      <c r="A6" s="115">
        <v>4</v>
      </c>
      <c r="B6" s="113" t="s">
        <v>5</v>
      </c>
      <c r="C6" s="122">
        <f>ODEČTY!E7</f>
        <v>1020505626</v>
      </c>
      <c r="D6" s="124">
        <f>ODEČTY!AG7</f>
        <v>91990</v>
      </c>
    </row>
    <row r="7" spans="1:4" ht="19.5" customHeight="1">
      <c r="A7" s="115">
        <v>5</v>
      </c>
      <c r="B7" s="113" t="s">
        <v>7</v>
      </c>
      <c r="C7" s="122">
        <f>ODEČTY!E8</f>
        <v>1021251172</v>
      </c>
      <c r="D7" s="124">
        <f>ODEČTY!AG8</f>
        <v>9485</v>
      </c>
    </row>
    <row r="8" spans="1:4" ht="19.5" customHeight="1">
      <c r="A8" s="115">
        <v>6</v>
      </c>
      <c r="B8" s="113" t="s">
        <v>9</v>
      </c>
      <c r="C8" s="122">
        <f>ODEČTY!E9</f>
        <v>44899647</v>
      </c>
      <c r="D8" s="124">
        <f>ODEČTY!AG9</f>
        <v>27785</v>
      </c>
    </row>
    <row r="9" spans="1:4" ht="19.5" customHeight="1">
      <c r="A9" s="115">
        <v>7</v>
      </c>
      <c r="B9" s="113" t="s">
        <v>10</v>
      </c>
      <c r="C9" s="122">
        <f>ODEČTY!E10</f>
        <v>1020505625</v>
      </c>
      <c r="D9" s="124">
        <f>ODEČTY!AG10</f>
        <v>21347</v>
      </c>
    </row>
    <row r="10" spans="1:4" ht="19.5" customHeight="1">
      <c r="A10" s="115">
        <v>8</v>
      </c>
      <c r="B10" s="113" t="s">
        <v>12</v>
      </c>
      <c r="C10" s="122">
        <f>ODEČTY!E11</f>
        <v>37111095</v>
      </c>
      <c r="D10" s="124">
        <f>ODEČTY!AG11</f>
        <v>141151</v>
      </c>
    </row>
    <row r="11" spans="1:4" ht="19.5" customHeight="1">
      <c r="A11" s="115">
        <v>9</v>
      </c>
      <c r="B11" s="113" t="s">
        <v>46</v>
      </c>
      <c r="C11" s="122">
        <f>ODEČTY!E12</f>
        <v>1020506801</v>
      </c>
      <c r="D11" s="124">
        <f>ODEČTY!AG12</f>
        <v>77812</v>
      </c>
    </row>
    <row r="12" spans="1:4" ht="19.5" customHeight="1">
      <c r="A12" s="115">
        <v>10</v>
      </c>
      <c r="B12" s="113" t="s">
        <v>14</v>
      </c>
      <c r="C12" s="122">
        <f>ODEČTY!E13</f>
        <v>1073821127</v>
      </c>
      <c r="D12" s="124">
        <f>ODEČTY!AG13</f>
        <v>23278</v>
      </c>
    </row>
    <row r="13" spans="1:4" ht="19.5" customHeight="1">
      <c r="A13" s="115">
        <v>11</v>
      </c>
      <c r="B13" s="113" t="s">
        <v>47</v>
      </c>
      <c r="C13" s="122">
        <f>ODEČTY!E14</f>
        <v>1020506787</v>
      </c>
      <c r="D13" s="124">
        <f>ODEČTY!AG14</f>
        <v>62706</v>
      </c>
    </row>
    <row r="14" spans="1:4" ht="19.5" customHeight="1">
      <c r="A14" s="115">
        <v>12</v>
      </c>
      <c r="B14" s="113" t="s">
        <v>48</v>
      </c>
      <c r="C14" s="122">
        <f>ODEČTY!E15</f>
        <v>1020203285</v>
      </c>
      <c r="D14" s="124">
        <f>ODEČTY!AG15</f>
        <v>84172</v>
      </c>
    </row>
    <row r="15" spans="1:4" ht="19.5" customHeight="1">
      <c r="A15" s="115">
        <v>13</v>
      </c>
      <c r="B15" s="113" t="s">
        <v>19</v>
      </c>
      <c r="C15" s="122">
        <f>ODEČTY!E16</f>
        <v>1020505801</v>
      </c>
      <c r="D15" s="124">
        <f>ODEČTY!AG16</f>
        <v>53064</v>
      </c>
    </row>
    <row r="16" spans="1:4" ht="19.5" customHeight="1">
      <c r="A16" s="115">
        <v>14</v>
      </c>
      <c r="B16" s="113" t="s">
        <v>21</v>
      </c>
      <c r="C16" s="122">
        <f>ODEČTY!E17</f>
        <v>4261672</v>
      </c>
      <c r="D16" s="124">
        <f>ODEČTY!AG17</f>
        <v>44441</v>
      </c>
    </row>
    <row r="17" spans="1:4" ht="19.5" customHeight="1">
      <c r="A17" s="115">
        <v>15</v>
      </c>
      <c r="B17" s="113" t="s">
        <v>22</v>
      </c>
      <c r="C17" s="122">
        <f>ODEČTY!E18</f>
        <v>505715</v>
      </c>
      <c r="D17" s="124">
        <f>ODEČTY!AG18</f>
        <v>20171</v>
      </c>
    </row>
    <row r="18" spans="1:4" ht="19.5" customHeight="1">
      <c r="A18" s="115">
        <v>16</v>
      </c>
      <c r="B18" s="113" t="s">
        <v>23</v>
      </c>
      <c r="C18" s="122">
        <f>ODEČTY!E19</f>
        <v>1074111587</v>
      </c>
      <c r="D18" s="124">
        <f>ODEČTY!AG19</f>
        <v>47106</v>
      </c>
    </row>
    <row r="19" spans="1:4" ht="19.5" customHeight="1">
      <c r="A19" s="115">
        <v>17</v>
      </c>
      <c r="B19" s="113" t="s">
        <v>25</v>
      </c>
      <c r="C19" s="122">
        <f>ODEČTY!E20</f>
        <v>44899749</v>
      </c>
      <c r="D19" s="124">
        <f>ODEČTY!AG20</f>
        <v>24395</v>
      </c>
    </row>
    <row r="20" spans="1:4" ht="19.5" customHeight="1">
      <c r="A20" s="115">
        <v>18</v>
      </c>
      <c r="B20" s="113" t="s">
        <v>26</v>
      </c>
      <c r="C20" s="122">
        <f>ODEČTY!E21</f>
        <v>4261560</v>
      </c>
      <c r="D20" s="124">
        <f>ODEČTY!AG21</f>
        <v>38945</v>
      </c>
    </row>
    <row r="21" spans="1:4" ht="19.5" customHeight="1">
      <c r="A21" s="115">
        <v>19</v>
      </c>
      <c r="B21" s="113" t="s">
        <v>28</v>
      </c>
      <c r="C21" s="122">
        <f>ODEČTY!E22</f>
        <v>1020505696</v>
      </c>
      <c r="D21" s="124">
        <f>ODEČTY!AG22</f>
        <v>13138</v>
      </c>
    </row>
    <row r="22" spans="1:4" ht="19.5" customHeight="1">
      <c r="A22" s="115">
        <v>20</v>
      </c>
      <c r="B22" s="113" t="s">
        <v>29</v>
      </c>
      <c r="C22" s="122">
        <f>ODEČTY!E23</f>
        <v>18972256</v>
      </c>
      <c r="D22" s="124">
        <f>ODEČTY!AG23</f>
        <v>96974</v>
      </c>
    </row>
    <row r="23" spans="1:4" ht="19.5" customHeight="1">
      <c r="A23" s="115">
        <v>21</v>
      </c>
      <c r="B23" s="113" t="s">
        <v>30</v>
      </c>
      <c r="C23" s="122">
        <f>ODEČTY!E24</f>
        <v>1021250655</v>
      </c>
      <c r="D23" s="124">
        <f>ODEČTY!AG24</f>
        <v>38593</v>
      </c>
    </row>
    <row r="24" spans="1:4" ht="19.5" customHeight="1">
      <c r="A24" s="115">
        <v>22</v>
      </c>
      <c r="B24" s="113" t="s">
        <v>31</v>
      </c>
      <c r="C24" s="122">
        <f>ODEČTY!E25</f>
        <v>1021250108</v>
      </c>
      <c r="D24" s="124">
        <f>ODEČTY!AG25</f>
        <v>34768</v>
      </c>
    </row>
    <row r="25" spans="1:4" ht="19.5" customHeight="1">
      <c r="A25" s="115">
        <v>23</v>
      </c>
      <c r="B25" s="113" t="s">
        <v>32</v>
      </c>
      <c r="C25" s="122">
        <f>ODEČTY!E26</f>
        <v>1020505777</v>
      </c>
      <c r="D25" s="124">
        <f>ODEČTY!AG26</f>
        <v>17691</v>
      </c>
    </row>
    <row r="26" spans="1:4" ht="19.5" customHeight="1">
      <c r="A26" s="115">
        <v>24</v>
      </c>
      <c r="B26" s="113" t="s">
        <v>33</v>
      </c>
      <c r="C26" s="122">
        <f>ODEČTY!E27</f>
        <v>1021251123</v>
      </c>
      <c r="D26" s="124">
        <f>ODEČTY!AG27</f>
        <v>42492</v>
      </c>
    </row>
    <row r="27" spans="1:4" ht="19.5" customHeight="1">
      <c r="A27" s="115">
        <v>25</v>
      </c>
      <c r="B27" s="113" t="s">
        <v>49</v>
      </c>
      <c r="C27" s="122">
        <f>ODEČTY!E28</f>
        <v>44899876</v>
      </c>
      <c r="D27" s="124">
        <f>ODEČTY!AG28</f>
        <v>10485</v>
      </c>
    </row>
    <row r="28" spans="1:4" ht="19.5" customHeight="1">
      <c r="A28" s="115">
        <v>26</v>
      </c>
      <c r="B28" s="113" t="s">
        <v>35</v>
      </c>
      <c r="C28" s="122">
        <f>ODEČTY!E29</f>
        <v>2008069836</v>
      </c>
      <c r="D28" s="124">
        <f>ODEČTY!AG29</f>
        <v>6557</v>
      </c>
    </row>
    <row r="29" spans="1:4" ht="19.5" customHeight="1">
      <c r="A29" s="115">
        <v>27</v>
      </c>
      <c r="B29" s="113" t="s">
        <v>36</v>
      </c>
      <c r="C29" s="122">
        <f>ODEČTY!E30</f>
        <v>51027171</v>
      </c>
      <c r="D29" s="124">
        <f>ODEČTY!AG30</f>
        <v>62890</v>
      </c>
    </row>
    <row r="30" spans="1:4" ht="19.5" customHeight="1">
      <c r="A30" s="115">
        <v>28</v>
      </c>
      <c r="B30" s="113" t="s">
        <v>37</v>
      </c>
      <c r="C30" s="122">
        <f>ODEČTY!E31</f>
        <v>72374063</v>
      </c>
      <c r="D30" s="124">
        <f>ODEČTY!AG31</f>
        <v>21568</v>
      </c>
    </row>
    <row r="31" spans="1:4" ht="19.5" customHeight="1">
      <c r="A31" s="115">
        <v>29</v>
      </c>
      <c r="B31" s="113" t="s">
        <v>50</v>
      </c>
      <c r="C31" s="122" t="str">
        <f>ODEČTY!E32</f>
        <v>9011061020705264</v>
      </c>
      <c r="D31" s="124">
        <f>ODEČTY!AG32</f>
        <v>476</v>
      </c>
    </row>
    <row r="32" spans="1:4" ht="19.5" customHeight="1">
      <c r="A32" s="115">
        <v>30</v>
      </c>
      <c r="B32" s="113" t="s">
        <v>82</v>
      </c>
      <c r="C32" s="122">
        <f>ODEČTY!E34</f>
        <v>1023231184</v>
      </c>
      <c r="D32" s="124">
        <f>ODEČTY!AG33</f>
        <v>1144</v>
      </c>
    </row>
    <row r="33" spans="1:4" ht="19.5" customHeight="1" thickBot="1">
      <c r="A33" s="116">
        <v>31</v>
      </c>
      <c r="B33" s="118" t="s">
        <v>81</v>
      </c>
      <c r="C33" s="120">
        <v>1023231184</v>
      </c>
      <c r="D33" s="112">
        <f>ODEČTY!AG34</f>
        <v>3290</v>
      </c>
    </row>
    <row r="34" spans="1:4" ht="19.5" customHeight="1" thickBot="1">
      <c r="A34" s="111"/>
      <c r="B34" s="119" t="s">
        <v>44</v>
      </c>
      <c r="C34" s="40"/>
      <c r="D34" s="112">
        <f>SUM(D3:D33)</f>
        <v>1213629</v>
      </c>
    </row>
    <row r="35" spans="1:4" ht="19.5" customHeight="1" thickBot="1">
      <c r="A35" s="116" t="s">
        <v>41</v>
      </c>
      <c r="B35" s="118" t="s">
        <v>51</v>
      </c>
      <c r="C35" s="120">
        <v>850874</v>
      </c>
      <c r="D35" s="125">
        <f>ODEČTY!AG38</f>
        <v>3813</v>
      </c>
    </row>
  </sheetData>
  <sheetProtection/>
  <printOptions/>
  <pageMargins left="0.75" right="0.75" top="1" bottom="1" header="0.4921259880065918" footer="0.49212598800659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